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7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7">авг!$A$1:$H$47</definedName>
    <definedName name="_xlnm.Print_Area" localSheetId="3">апр!$A$1:$H$47</definedName>
    <definedName name="_xlnm.Print_Area" localSheetId="12">год!$A$1:$C$48</definedName>
    <definedName name="_xlnm.Print_Area" localSheetId="11">дек!$A$1:$H$47</definedName>
    <definedName name="_xlnm.Print_Area" localSheetId="6">июль!$A$1:$H$47</definedName>
    <definedName name="_xlnm.Print_Area" localSheetId="5">июнь!$A$1:$H$47</definedName>
    <definedName name="_xlnm.Print_Area" localSheetId="4">май!$A$1:$H$47</definedName>
    <definedName name="_xlnm.Print_Area" localSheetId="2">мар!$A$1:$H$47</definedName>
    <definedName name="_xlnm.Print_Area" localSheetId="10">ноя!$A$1:$H$47</definedName>
    <definedName name="_xlnm.Print_Area" localSheetId="9">окт!$A$1:$H$47</definedName>
    <definedName name="_xlnm.Print_Area" localSheetId="8">сен!$A$1:$H$47</definedName>
    <definedName name="_xlnm.Print_Area" localSheetId="1">фев!$A$1:$H$47</definedName>
    <definedName name="_xlnm.Print_Area" localSheetId="0">янв!$A$1:$H$47</definedName>
  </definedNames>
  <calcPr calcId="145621"/>
</workbook>
</file>

<file path=xl/calcChain.xml><?xml version="1.0" encoding="utf-8"?>
<calcChain xmlns="http://schemas.openxmlformats.org/spreadsheetml/2006/main">
  <c r="C35" i="13" l="1"/>
  <c r="C5" i="13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34" i="53"/>
  <c r="A33" i="53"/>
  <c r="G27" i="53"/>
  <c r="G26" i="53"/>
  <c r="G25" i="53"/>
  <c r="G24" i="53"/>
  <c r="G23" i="53"/>
  <c r="D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4" i="52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28" i="52" s="1"/>
  <c r="G33" i="51"/>
  <c r="C36" i="13" s="1"/>
  <c r="G32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28" i="51" s="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34" i="47"/>
  <c r="A33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28" i="47" s="1"/>
  <c r="G35" i="47" s="1"/>
  <c r="A33" i="46"/>
  <c r="G34" i="46"/>
  <c r="G27" i="46"/>
  <c r="G26" i="46"/>
  <c r="G25" i="46"/>
  <c r="G24" i="46"/>
  <c r="G23" i="46"/>
  <c r="D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28" i="46" s="1"/>
  <c r="G35" i="46" s="1"/>
  <c r="G31" i="45"/>
  <c r="D23" i="45"/>
  <c r="G23" i="45" s="1"/>
  <c r="A33" i="45"/>
  <c r="G34" i="45"/>
  <c r="G27" i="45"/>
  <c r="G26" i="45"/>
  <c r="G25" i="45"/>
  <c r="G24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28" i="45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G28" i="49" l="1"/>
  <c r="G35" i="49" s="1"/>
  <c r="G28" i="48"/>
  <c r="G35" i="48" s="1"/>
  <c r="G34" i="51"/>
  <c r="G35" i="51" s="1"/>
  <c r="G28" i="55"/>
  <c r="G35" i="55" s="1"/>
  <c r="G28" i="53"/>
  <c r="G28" i="54"/>
  <c r="G35" i="54" s="1"/>
  <c r="G35" i="53"/>
  <c r="G35" i="52"/>
  <c r="G28" i="50"/>
  <c r="G35" i="50" s="1"/>
  <c r="G35" i="45"/>
  <c r="G31" i="44"/>
  <c r="C34" i="13" s="1"/>
  <c r="C8" i="13"/>
  <c r="A33" i="44" l="1"/>
  <c r="G34" i="44"/>
  <c r="G35" i="44" s="1"/>
  <c r="G27" i="44"/>
  <c r="C30" i="13" s="1"/>
  <c r="G26" i="44"/>
  <c r="C29" i="13" s="1"/>
  <c r="G25" i="44"/>
  <c r="C28" i="13" s="1"/>
  <c r="G24" i="44"/>
  <c r="C27" i="13" s="1"/>
  <c r="G23" i="44"/>
  <c r="C26" i="13" s="1"/>
  <c r="G22" i="44"/>
  <c r="C25" i="13" s="1"/>
  <c r="G21" i="44"/>
  <c r="C24" i="13" s="1"/>
  <c r="G20" i="44"/>
  <c r="C23" i="13" s="1"/>
  <c r="G19" i="44"/>
  <c r="C22" i="13" s="1"/>
  <c r="G18" i="44"/>
  <c r="C21" i="13" s="1"/>
  <c r="G17" i="44"/>
  <c r="C20" i="13" s="1"/>
  <c r="G16" i="44"/>
  <c r="C19" i="13" s="1"/>
  <c r="G15" i="44"/>
  <c r="C18" i="13" s="1"/>
  <c r="G14" i="44"/>
  <c r="C17" i="13" s="1"/>
  <c r="G13" i="44"/>
  <c r="C16" i="13" s="1"/>
  <c r="G12" i="44"/>
  <c r="C15" i="13" s="1"/>
  <c r="G11" i="44"/>
  <c r="C14" i="13" s="1"/>
  <c r="G10" i="44"/>
  <c r="C13" i="13" s="1"/>
  <c r="G9" i="44"/>
  <c r="C12" i="13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C11" i="13" s="1"/>
  <c r="C31" i="13" l="1"/>
  <c r="C37" i="13"/>
  <c r="C38" i="13" l="1"/>
  <c r="C39" i="13" s="1"/>
  <c r="A36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<sst xmlns="http://schemas.openxmlformats.org/spreadsheetml/2006/main" count="1241" uniqueCount="114">
  <si>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</si>
  <si>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</si>
  <si>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</si>
  <si>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</si>
  <si>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</si>
  <si>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</si>
  <si>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</si>
  <si>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</si>
  <si>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</si>
  <si>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</si>
  <si>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</si>
  <si>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</si>
  <si>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</si>
  <si>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</si>
  <si>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</si>
  <si>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</si>
  <si>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</si>
  <si>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</si>
  <si>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</si>
  <si>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</si>
  <si>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</si>
  <si>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</si>
  <si>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</si>
  <si>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</si>
  <si>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</si>
  <si>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</si>
  <si>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</si>
  <si>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</si>
  <si>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</si>
  <si>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</si>
  <si>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</si>
  <si>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</si>
  <si>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</si>
  <si>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</si>
  <si>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</si>
  <si>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</si>
  <si>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</si>
  <si>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</si>
  <si>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</si>
  <si>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</si>
  <si>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</si>
  <si>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</si>
  <si>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</si>
  <si>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</si>
  <si>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</si>
  <si>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</si>
  <si>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</si>
  <si>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</si>
  <si>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>Периодичность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</si>
  <si>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</si>
  <si>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</si>
  <si>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</si>
  <si>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</si>
  <si>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</si>
  <si>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</si>
  <si>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</si>
  <si>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</si>
  <si>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</si>
  <si>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>Прудникова Т.М.</t>
  </si>
  <si>
    <t>Дежурство слесарей, электриков</t>
  </si>
  <si>
    <t>по графику</t>
  </si>
  <si>
    <t xml:space="preserve">Подметание прилегающей территории, содержание и уборка контейнерных площадок </t>
  </si>
  <si>
    <t xml:space="preserve"> 1. Исполнителем предъявлены к приемке следующие оказанные на основании договора управления многоквартирным домом № H-13 от 01.01.2011  (далее – «Договор») услуги и (или) выполненные работы по содержанию и текущему ремонту общего имущества в  многоквартирном доме №13 расположенном по адресу г. Рязань ул. Новаторов (Приложение №1).</t>
  </si>
  <si>
    <t>смета, материалы</t>
  </si>
  <si>
    <t>Подметание прилегающей территории, содержание и уборка контейнерных площадок</t>
  </si>
  <si>
    <t>Квашнин И.В.</t>
  </si>
  <si>
    <t>Коммунальные ресурсы потребляемые в целях содержания общего имущества в многоквартирном доме (КРСОИ) с 01.07.2021</t>
  </si>
  <si>
    <t>Собственники помещений в многоквартирном доме, расположенном по адресу: г. Рязань ул. Новаторов дом 13,  именуемые в дальнейшем “Заказчик”, в лице  Прудниковой Тамары Николаевна, являющейся собственником квартиры № __,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</si>
  <si>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</si>
  <si>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</si>
  <si>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</si>
  <si>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</si>
  <si>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</si>
  <si>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</si>
  <si>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</si>
  <si>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семь тысяч четыреста шестьдесят два рубля сорок четыре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</si>
  <si>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</si>
  <si>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</si>
  <si>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пятьдесят пять рублей тридцать четыре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</si>
  <si>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</si>
  <si>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</si>
  <si>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сто тринадцать рублей семь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</si>
  <si>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</si>
  <si>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</si>
  <si>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Восемьдесят четыре тысячи восемьсот семьдесят семь рублей шестьдесят две копейки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</si>
  <si>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</si>
  <si>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01.05.2022 по 31.05.2022 года выполнено работ (оказано услуг) на общую сумму:</t>
  </si>
  <si>
    <t>Семьдесят одна тысяча четыреста девяносто восемь рублей шестьдесят пять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</si>
  <si>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</si>
  <si>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</si>
  <si>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Восемьдесят семь тысяч четыреста семьдесят девять рублей тридцать шесть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</si>
  <si>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</si>
  <si>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</si>
  <si>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</si>
  <si>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две тысячи триста двадцать шесть рублей восемьдесят семь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</si>
  <si>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</si>
  <si>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</si>
  <si>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</si>
  <si>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</si>
  <si>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восемнадцать тысяч шестьсот двадцать один рубль шестьдесят семь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</si>
  <si>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</si>
  <si>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</si>
  <si>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две тысячи пятьдесят шесть рублей ноль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</si>
  <si>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</si>
  <si>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</si>
  <si>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четыреста сорок четыре рубля сорок две копейки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</si>
  <si>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</si>
  <si>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</si>
  <si>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семьдесят семь рублей двадцать пять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</si>
  <si>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</si>
  <si>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</si>
  <si>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</si>
  <si>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Семьдесят девять тысяч пятьдесят рублей восемнадцать копеек</t>
  </si>
  <si>
    <t>Доходы и расходы ООО КА "Ирбис"  по управлению и обслуживанию МКД ул. Новаторов д. 13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</si>
</sst>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0" xfId="0" applyFont="1" applyAlignment="1"/>
    <xf numFmtId="0" fontId="1" fillId="0" borderId="0" xfId="0" applyFont="1" applyFill="1" applyAlignment="1"/>
    <xf numFmtId="0" fontId="8" fillId="0" borderId="0" xfId="0" applyFont="1"/>
    <xf numFmtId="0" fontId="11" fillId="0" borderId="0" xfId="0" applyFont="1" applyFill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4" fontId="13" fillId="0" borderId="0" xfId="0" applyNumberFormat="1" applyFont="1" applyFill="1" applyBorder="1" applyAlignment="1">
      <alignment horizontal="justify" wrapText="1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 applyFill="1"/>
    <xf numFmtId="0" fontId="7" fillId="0" borderId="5" xfId="0" applyFont="1" applyFill="1" applyBorder="1"/>
    <xf numFmtId="0" fontId="9" fillId="0" borderId="0" xfId="0" applyFont="1" applyBorder="1" applyAlignment="1">
      <alignment horizontal="justify" wrapText="1"/>
    </xf>
    <xf numFmtId="0" fontId="12" fillId="0" borderId="0" xfId="0" applyFont="1" applyAlignment="1"/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2" borderId="0" xfId="0" applyFont="1" applyFill="1" applyAlignment="1">
      <alignment horizontal="justify" wrapText="1"/>
    </xf>
    <xf numFmtId="0" fontId="4" fillId="2" borderId="0" xfId="0" applyFont="1" applyFill="1" applyBorder="1" applyAlignment="1">
      <alignment horizontal="left"/>
    </xf>
    <xf numFmtId="0" fontId="10" fillId="0" borderId="0" xfId="0" applyFont="1" applyAlignment="1">
      <alignment horizontal="justify" wrapText="1"/>
    </xf>
    <xf numFmtId="0" fontId="8" fillId="0" borderId="0" xfId="0" applyFont="1" applyAlignment="1"/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wrapText="1"/>
    </xf>
    <xf numFmtId="0" fontId="11" fillId="0" borderId="1" xfId="0" applyFont="1" applyBorder="1" applyAlignment="1">
      <alignment horizontal="center"/>
    </xf>
    <xf numFmtId="4" fontId="9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14" fontId="18" fillId="0" borderId="0" xfId="0" applyNumberFormat="1" applyFont="1"/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" fillId="0" borderId="0" xfId="0" applyFont="1" applyBorder="1" applyAlignment="1">
      <alignment horizontal="center"/>
    </xf>
    <xf numFmtId="0" fontId="12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3" fillId="3" borderId="3" xfId="0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16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50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44592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0.33</v>
      </c>
      <c r="E8" s="7">
        <v>4204.8</v>
      </c>
      <c r="F8" s="5" t="s">
        <v>11</v>
      </c>
      <c r="G8" s="8">
        <f>D8*E8</f>
        <v>1387.5840000000001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</v>
      </c>
      <c r="E13" s="7">
        <v>4204.8</v>
      </c>
      <c r="F13" s="5" t="s">
        <v>11</v>
      </c>
      <c r="G13" s="8">
        <f t="shared" si="1"/>
        <v>840.96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0.18</v>
      </c>
      <c r="E14" s="7">
        <v>4204.8</v>
      </c>
      <c r="F14" s="5" t="s">
        <v>11</v>
      </c>
      <c r="G14" s="8">
        <f t="shared" si="1"/>
        <v>756.86400000000003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0.19</v>
      </c>
      <c r="E15" s="7">
        <v>4204.8</v>
      </c>
      <c r="F15" s="5" t="s">
        <v>11</v>
      </c>
      <c r="G15" s="8">
        <f t="shared" si="1"/>
        <v>798.91200000000003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0.52</v>
      </c>
      <c r="E16" s="7">
        <v>4204.8</v>
      </c>
      <c r="F16" s="10" t="s">
        <v>47</v>
      </c>
      <c r="G16" s="8">
        <f t="shared" si="1"/>
        <v>2186.4960000000001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0.44</v>
      </c>
      <c r="E17" s="7">
        <v>4204.8</v>
      </c>
      <c r="F17" s="10" t="s">
        <v>47</v>
      </c>
      <c r="G17" s="8">
        <f t="shared" si="1"/>
        <v>1850.1120000000001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0.49</v>
      </c>
      <c r="E20" s="7">
        <v>4204.8</v>
      </c>
      <c r="F20" s="5" t="s">
        <v>18</v>
      </c>
      <c r="G20" s="8">
        <f t="shared" si="1"/>
        <v>2060.3519999999999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1.55</v>
      </c>
      <c r="E21" s="7">
        <v>4204.8</v>
      </c>
      <c r="F21" s="10" t="s">
        <v>47</v>
      </c>
      <c r="G21" s="8">
        <f>D21*E21</f>
        <v>6517.4400000000005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3.43</v>
      </c>
      <c r="E22" s="7">
        <v>4204.8</v>
      </c>
      <c r="F22" s="5" t="s">
        <v>33</v>
      </c>
      <c r="G22" s="8">
        <f t="shared" si="1"/>
        <v>14422.464000000002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v>6095.96</v>
      </c>
      <c r="E23" s="7">
        <v>2</v>
      </c>
      <c r="F23" s="10" t="s">
        <v>47</v>
      </c>
      <c r="G23" s="8">
        <f t="shared" si="1"/>
        <v>12191.92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1.64</v>
      </c>
      <c r="E24" s="7">
        <v>4204.8</v>
      </c>
      <c r="F24" s="10" t="s">
        <v>47</v>
      </c>
      <c r="G24" s="8">
        <f t="shared" si="1"/>
        <v>6895.8720000000003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0.13</v>
      </c>
      <c r="E25" s="7">
        <v>4204.8</v>
      </c>
      <c r="F25" s="10" t="s">
        <v>47</v>
      </c>
      <c r="G25" s="8">
        <f t="shared" si="1"/>
        <v>546.62400000000002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1.27</v>
      </c>
      <c r="E26" s="7">
        <v>4204.8</v>
      </c>
      <c r="F26" s="10" t="s">
        <v>47</v>
      </c>
      <c r="G26" s="8">
        <f t="shared" si="1"/>
        <v>5340.0960000000005</v>
      </c>
    </row>
    <row r="27" spans="1:7" s="3" customFormat="1" ht="81" customHeight="1" x14ac:dyDescent="0.25">
      <c r="A27" s="4">
        <f t="shared" si="0"/>
        <v>20</v>
      </c>
      <c r="B27" s="20" t="s">
        <v>66</v>
      </c>
      <c r="C27" s="13" t="s">
        <v>10</v>
      </c>
      <c r="D27" s="14">
        <v>2.2799999999999998</v>
      </c>
      <c r="E27" s="7">
        <v>4204.8</v>
      </c>
      <c r="F27" s="10" t="s">
        <v>21</v>
      </c>
      <c r="G27" s="8">
        <f t="shared" si="1"/>
        <v>9586.9439999999995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v>66728.149999999994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f>444.29+290</f>
        <v>734.29</v>
      </c>
    </row>
    <row r="32" spans="1:7" s="3" customFormat="1" ht="36.6" hidden="1" customHeight="1" x14ac:dyDescent="0.25">
      <c r="A32" s="22">
        <v>2</v>
      </c>
      <c r="B32" s="20" t="s">
        <v>6</v>
      </c>
      <c r="C32" s="22" t="s">
        <v>7</v>
      </c>
      <c r="D32" s="14">
        <v>14.06</v>
      </c>
      <c r="E32" s="14">
        <v>1900</v>
      </c>
      <c r="F32" s="23" t="s">
        <v>60</v>
      </c>
      <c r="G32" s="17"/>
    </row>
    <row r="33" spans="1:7" s="3" customFormat="1" ht="34.5" hidden="1" customHeight="1" x14ac:dyDescent="0.25">
      <c r="A33" s="22">
        <f>A32+1</f>
        <v>3</v>
      </c>
      <c r="B33" s="20" t="s">
        <v>8</v>
      </c>
      <c r="C33" s="22" t="s">
        <v>7</v>
      </c>
      <c r="D33" s="14">
        <v>10.14</v>
      </c>
      <c r="E33" s="14">
        <v>1900</v>
      </c>
      <c r="F33" s="23" t="s">
        <v>60</v>
      </c>
      <c r="G33" s="17"/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734.29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67462.439999999988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74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75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3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104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44865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92</v>
      </c>
      <c r="C27" s="13" t="s">
        <v>10</v>
      </c>
      <c r="D27" s="14">
        <v>2.39</v>
      </c>
      <c r="E27" s="7">
        <v>4204.8</v>
      </c>
      <c r="F27" s="10" t="s">
        <v>21</v>
      </c>
      <c r="G27" s="8">
        <f t="shared" si="1"/>
        <v>10049.472000000002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69486.444799999997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1957.98</v>
      </c>
    </row>
    <row r="32" spans="1:7" s="3" customFormat="1" ht="36.6" hidden="1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hidden="1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1957.98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71444.424799999993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103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105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3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107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44895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92</v>
      </c>
      <c r="C27" s="13" t="s">
        <v>10</v>
      </c>
      <c r="D27" s="14">
        <v>2.39</v>
      </c>
      <c r="E27" s="7">
        <v>4204.8</v>
      </c>
      <c r="F27" s="10" t="s">
        <v>21</v>
      </c>
      <c r="G27" s="8">
        <f t="shared" si="1"/>
        <v>10049.472000000002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69486.444799999997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5590.81</v>
      </c>
    </row>
    <row r="32" spans="1:7" s="3" customFormat="1" ht="36.6" hidden="1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hidden="1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5590.81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75077.254799999995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106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108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6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111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44926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110</v>
      </c>
      <c r="C27" s="13" t="s">
        <v>10</v>
      </c>
      <c r="D27" s="14">
        <v>2.6</v>
      </c>
      <c r="E27" s="7">
        <v>4204.8</v>
      </c>
      <c r="F27" s="10" t="s">
        <v>21</v>
      </c>
      <c r="G27" s="8">
        <f t="shared" si="1"/>
        <v>10932.480000000001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70369.452799999999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8680.73</v>
      </c>
    </row>
    <row r="32" spans="1:7" s="3" customFormat="1" ht="36.6" hidden="1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hidden="1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8680.73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79050.182799999995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109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112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view="pageBreakPreview" topLeftCell="A26" zoomScale="85" zoomScaleNormal="100" zoomScaleSheetLayoutView="85" workbookViewId="0">
      <selection activeCell="C42" sqref="C42"/>
    </sheetView>
  </sheetViews>
  <sheetFormatPr defaultRowHeight="15.75" x14ac:dyDescent="0.25"/>
  <cols>
    <col min="1" max="1" width="6.7109375" style="1" customWidth="1"/>
    <col min="2" max="2" width="84.140625" style="1" customWidth="1"/>
    <col min="3" max="3" width="32.7109375" style="18" customWidth="1"/>
    <col min="4" max="247" width="9.140625" style="1"/>
    <col min="248" max="248" width="5.85546875" style="1" customWidth="1"/>
    <col min="249" max="249" width="8.140625" style="1" customWidth="1"/>
    <col min="250" max="250" width="48" style="1" customWidth="1"/>
    <col min="251" max="251" width="22.5703125" style="1" customWidth="1"/>
    <col min="252" max="252" width="14.7109375" style="1" customWidth="1"/>
    <col min="253" max="253" width="12.42578125" style="1" customWidth="1"/>
    <col min="254" max="254" width="23.7109375" style="1" customWidth="1"/>
    <col min="255" max="256" width="15.5703125" style="1" customWidth="1"/>
    <col min="257" max="503" width="9.140625" style="1"/>
    <col min="504" max="504" width="5.85546875" style="1" customWidth="1"/>
    <col min="505" max="505" width="8.140625" style="1" customWidth="1"/>
    <col min="506" max="506" width="48" style="1" customWidth="1"/>
    <col min="507" max="507" width="22.5703125" style="1" customWidth="1"/>
    <col min="508" max="508" width="14.7109375" style="1" customWidth="1"/>
    <col min="509" max="509" width="12.42578125" style="1" customWidth="1"/>
    <col min="510" max="510" width="23.7109375" style="1" customWidth="1"/>
    <col min="511" max="512" width="15.5703125" style="1" customWidth="1"/>
    <col min="513" max="759" width="9.140625" style="1"/>
    <col min="760" max="760" width="5.85546875" style="1" customWidth="1"/>
    <col min="761" max="761" width="8.140625" style="1" customWidth="1"/>
    <col min="762" max="762" width="48" style="1" customWidth="1"/>
    <col min="763" max="763" width="22.5703125" style="1" customWidth="1"/>
    <col min="764" max="764" width="14.7109375" style="1" customWidth="1"/>
    <col min="765" max="765" width="12.42578125" style="1" customWidth="1"/>
    <col min="766" max="766" width="23.7109375" style="1" customWidth="1"/>
    <col min="767" max="768" width="15.5703125" style="1" customWidth="1"/>
    <col min="769" max="1015" width="9.140625" style="1"/>
    <col min="1016" max="1016" width="5.85546875" style="1" customWidth="1"/>
    <col min="1017" max="1017" width="8.140625" style="1" customWidth="1"/>
    <col min="1018" max="1018" width="48" style="1" customWidth="1"/>
    <col min="1019" max="1019" width="22.5703125" style="1" customWidth="1"/>
    <col min="1020" max="1020" width="14.7109375" style="1" customWidth="1"/>
    <col min="1021" max="1021" width="12.42578125" style="1" customWidth="1"/>
    <col min="1022" max="1022" width="23.7109375" style="1" customWidth="1"/>
    <col min="1023" max="1024" width="15.5703125" style="1" customWidth="1"/>
    <col min="1025" max="1271" width="9.140625" style="1"/>
    <col min="1272" max="1272" width="5.85546875" style="1" customWidth="1"/>
    <col min="1273" max="1273" width="8.140625" style="1" customWidth="1"/>
    <col min="1274" max="1274" width="48" style="1" customWidth="1"/>
    <col min="1275" max="1275" width="22.5703125" style="1" customWidth="1"/>
    <col min="1276" max="1276" width="14.7109375" style="1" customWidth="1"/>
    <col min="1277" max="1277" width="12.42578125" style="1" customWidth="1"/>
    <col min="1278" max="1278" width="23.7109375" style="1" customWidth="1"/>
    <col min="1279" max="1280" width="15.5703125" style="1" customWidth="1"/>
    <col min="1281" max="1527" width="9.140625" style="1"/>
    <col min="1528" max="1528" width="5.85546875" style="1" customWidth="1"/>
    <col min="1529" max="1529" width="8.140625" style="1" customWidth="1"/>
    <col min="1530" max="1530" width="48" style="1" customWidth="1"/>
    <col min="1531" max="1531" width="22.5703125" style="1" customWidth="1"/>
    <col min="1532" max="1532" width="14.7109375" style="1" customWidth="1"/>
    <col min="1533" max="1533" width="12.42578125" style="1" customWidth="1"/>
    <col min="1534" max="1534" width="23.7109375" style="1" customWidth="1"/>
    <col min="1535" max="1536" width="15.5703125" style="1" customWidth="1"/>
    <col min="1537" max="1783" width="9.140625" style="1"/>
    <col min="1784" max="1784" width="5.85546875" style="1" customWidth="1"/>
    <col min="1785" max="1785" width="8.140625" style="1" customWidth="1"/>
    <col min="1786" max="1786" width="48" style="1" customWidth="1"/>
    <col min="1787" max="1787" width="22.5703125" style="1" customWidth="1"/>
    <col min="1788" max="1788" width="14.7109375" style="1" customWidth="1"/>
    <col min="1789" max="1789" width="12.42578125" style="1" customWidth="1"/>
    <col min="1790" max="1790" width="23.7109375" style="1" customWidth="1"/>
    <col min="1791" max="1792" width="15.5703125" style="1" customWidth="1"/>
    <col min="1793" max="2039" width="9.140625" style="1"/>
    <col min="2040" max="2040" width="5.85546875" style="1" customWidth="1"/>
    <col min="2041" max="2041" width="8.140625" style="1" customWidth="1"/>
    <col min="2042" max="2042" width="48" style="1" customWidth="1"/>
    <col min="2043" max="2043" width="22.5703125" style="1" customWidth="1"/>
    <col min="2044" max="2044" width="14.7109375" style="1" customWidth="1"/>
    <col min="2045" max="2045" width="12.42578125" style="1" customWidth="1"/>
    <col min="2046" max="2046" width="23.7109375" style="1" customWidth="1"/>
    <col min="2047" max="2048" width="15.5703125" style="1" customWidth="1"/>
    <col min="2049" max="2295" width="9.140625" style="1"/>
    <col min="2296" max="2296" width="5.85546875" style="1" customWidth="1"/>
    <col min="2297" max="2297" width="8.140625" style="1" customWidth="1"/>
    <col min="2298" max="2298" width="48" style="1" customWidth="1"/>
    <col min="2299" max="2299" width="22.5703125" style="1" customWidth="1"/>
    <col min="2300" max="2300" width="14.7109375" style="1" customWidth="1"/>
    <col min="2301" max="2301" width="12.42578125" style="1" customWidth="1"/>
    <col min="2302" max="2302" width="23.7109375" style="1" customWidth="1"/>
    <col min="2303" max="2304" width="15.5703125" style="1" customWidth="1"/>
    <col min="2305" max="2551" width="9.140625" style="1"/>
    <col min="2552" max="2552" width="5.85546875" style="1" customWidth="1"/>
    <col min="2553" max="2553" width="8.140625" style="1" customWidth="1"/>
    <col min="2554" max="2554" width="48" style="1" customWidth="1"/>
    <col min="2555" max="2555" width="22.5703125" style="1" customWidth="1"/>
    <col min="2556" max="2556" width="14.7109375" style="1" customWidth="1"/>
    <col min="2557" max="2557" width="12.42578125" style="1" customWidth="1"/>
    <col min="2558" max="2558" width="23.7109375" style="1" customWidth="1"/>
    <col min="2559" max="2560" width="15.5703125" style="1" customWidth="1"/>
    <col min="2561" max="2807" width="9.140625" style="1"/>
    <col min="2808" max="2808" width="5.85546875" style="1" customWidth="1"/>
    <col min="2809" max="2809" width="8.140625" style="1" customWidth="1"/>
    <col min="2810" max="2810" width="48" style="1" customWidth="1"/>
    <col min="2811" max="2811" width="22.5703125" style="1" customWidth="1"/>
    <col min="2812" max="2812" width="14.7109375" style="1" customWidth="1"/>
    <col min="2813" max="2813" width="12.42578125" style="1" customWidth="1"/>
    <col min="2814" max="2814" width="23.7109375" style="1" customWidth="1"/>
    <col min="2815" max="2816" width="15.5703125" style="1" customWidth="1"/>
    <col min="2817" max="3063" width="9.140625" style="1"/>
    <col min="3064" max="3064" width="5.85546875" style="1" customWidth="1"/>
    <col min="3065" max="3065" width="8.140625" style="1" customWidth="1"/>
    <col min="3066" max="3066" width="48" style="1" customWidth="1"/>
    <col min="3067" max="3067" width="22.5703125" style="1" customWidth="1"/>
    <col min="3068" max="3068" width="14.7109375" style="1" customWidth="1"/>
    <col min="3069" max="3069" width="12.42578125" style="1" customWidth="1"/>
    <col min="3070" max="3070" width="23.7109375" style="1" customWidth="1"/>
    <col min="3071" max="3072" width="15.5703125" style="1" customWidth="1"/>
    <col min="3073" max="3319" width="9.140625" style="1"/>
    <col min="3320" max="3320" width="5.85546875" style="1" customWidth="1"/>
    <col min="3321" max="3321" width="8.140625" style="1" customWidth="1"/>
    <col min="3322" max="3322" width="48" style="1" customWidth="1"/>
    <col min="3323" max="3323" width="22.5703125" style="1" customWidth="1"/>
    <col min="3324" max="3324" width="14.7109375" style="1" customWidth="1"/>
    <col min="3325" max="3325" width="12.42578125" style="1" customWidth="1"/>
    <col min="3326" max="3326" width="23.7109375" style="1" customWidth="1"/>
    <col min="3327" max="3328" width="15.5703125" style="1" customWidth="1"/>
    <col min="3329" max="3575" width="9.140625" style="1"/>
    <col min="3576" max="3576" width="5.85546875" style="1" customWidth="1"/>
    <col min="3577" max="3577" width="8.140625" style="1" customWidth="1"/>
    <col min="3578" max="3578" width="48" style="1" customWidth="1"/>
    <col min="3579" max="3579" width="22.5703125" style="1" customWidth="1"/>
    <col min="3580" max="3580" width="14.7109375" style="1" customWidth="1"/>
    <col min="3581" max="3581" width="12.42578125" style="1" customWidth="1"/>
    <col min="3582" max="3582" width="23.7109375" style="1" customWidth="1"/>
    <col min="3583" max="3584" width="15.5703125" style="1" customWidth="1"/>
    <col min="3585" max="3831" width="9.140625" style="1"/>
    <col min="3832" max="3832" width="5.85546875" style="1" customWidth="1"/>
    <col min="3833" max="3833" width="8.140625" style="1" customWidth="1"/>
    <col min="3834" max="3834" width="48" style="1" customWidth="1"/>
    <col min="3835" max="3835" width="22.5703125" style="1" customWidth="1"/>
    <col min="3836" max="3836" width="14.7109375" style="1" customWidth="1"/>
    <col min="3837" max="3837" width="12.42578125" style="1" customWidth="1"/>
    <col min="3838" max="3838" width="23.7109375" style="1" customWidth="1"/>
    <col min="3839" max="3840" width="15.5703125" style="1" customWidth="1"/>
    <col min="3841" max="4087" width="9.140625" style="1"/>
    <col min="4088" max="4088" width="5.85546875" style="1" customWidth="1"/>
    <col min="4089" max="4089" width="8.140625" style="1" customWidth="1"/>
    <col min="4090" max="4090" width="48" style="1" customWidth="1"/>
    <col min="4091" max="4091" width="22.5703125" style="1" customWidth="1"/>
    <col min="4092" max="4092" width="14.7109375" style="1" customWidth="1"/>
    <col min="4093" max="4093" width="12.42578125" style="1" customWidth="1"/>
    <col min="4094" max="4094" width="23.7109375" style="1" customWidth="1"/>
    <col min="4095" max="4096" width="15.5703125" style="1" customWidth="1"/>
    <col min="4097" max="4343" width="9.140625" style="1"/>
    <col min="4344" max="4344" width="5.85546875" style="1" customWidth="1"/>
    <col min="4345" max="4345" width="8.140625" style="1" customWidth="1"/>
    <col min="4346" max="4346" width="48" style="1" customWidth="1"/>
    <col min="4347" max="4347" width="22.5703125" style="1" customWidth="1"/>
    <col min="4348" max="4348" width="14.7109375" style="1" customWidth="1"/>
    <col min="4349" max="4349" width="12.42578125" style="1" customWidth="1"/>
    <col min="4350" max="4350" width="23.7109375" style="1" customWidth="1"/>
    <col min="4351" max="4352" width="15.5703125" style="1" customWidth="1"/>
    <col min="4353" max="4599" width="9.140625" style="1"/>
    <col min="4600" max="4600" width="5.85546875" style="1" customWidth="1"/>
    <col min="4601" max="4601" width="8.140625" style="1" customWidth="1"/>
    <col min="4602" max="4602" width="48" style="1" customWidth="1"/>
    <col min="4603" max="4603" width="22.5703125" style="1" customWidth="1"/>
    <col min="4604" max="4604" width="14.7109375" style="1" customWidth="1"/>
    <col min="4605" max="4605" width="12.42578125" style="1" customWidth="1"/>
    <col min="4606" max="4606" width="23.7109375" style="1" customWidth="1"/>
    <col min="4607" max="4608" width="15.5703125" style="1" customWidth="1"/>
    <col min="4609" max="4855" width="9.140625" style="1"/>
    <col min="4856" max="4856" width="5.85546875" style="1" customWidth="1"/>
    <col min="4857" max="4857" width="8.140625" style="1" customWidth="1"/>
    <col min="4858" max="4858" width="48" style="1" customWidth="1"/>
    <col min="4859" max="4859" width="22.5703125" style="1" customWidth="1"/>
    <col min="4860" max="4860" width="14.7109375" style="1" customWidth="1"/>
    <col min="4861" max="4861" width="12.42578125" style="1" customWidth="1"/>
    <col min="4862" max="4862" width="23.7109375" style="1" customWidth="1"/>
    <col min="4863" max="4864" width="15.5703125" style="1" customWidth="1"/>
    <col min="4865" max="5111" width="9.140625" style="1"/>
    <col min="5112" max="5112" width="5.85546875" style="1" customWidth="1"/>
    <col min="5113" max="5113" width="8.140625" style="1" customWidth="1"/>
    <col min="5114" max="5114" width="48" style="1" customWidth="1"/>
    <col min="5115" max="5115" width="22.5703125" style="1" customWidth="1"/>
    <col min="5116" max="5116" width="14.7109375" style="1" customWidth="1"/>
    <col min="5117" max="5117" width="12.42578125" style="1" customWidth="1"/>
    <col min="5118" max="5118" width="23.7109375" style="1" customWidth="1"/>
    <col min="5119" max="5120" width="15.5703125" style="1" customWidth="1"/>
    <col min="5121" max="5367" width="9.140625" style="1"/>
    <col min="5368" max="5368" width="5.85546875" style="1" customWidth="1"/>
    <col min="5369" max="5369" width="8.140625" style="1" customWidth="1"/>
    <col min="5370" max="5370" width="48" style="1" customWidth="1"/>
    <col min="5371" max="5371" width="22.5703125" style="1" customWidth="1"/>
    <col min="5372" max="5372" width="14.7109375" style="1" customWidth="1"/>
    <col min="5373" max="5373" width="12.42578125" style="1" customWidth="1"/>
    <col min="5374" max="5374" width="23.7109375" style="1" customWidth="1"/>
    <col min="5375" max="5376" width="15.5703125" style="1" customWidth="1"/>
    <col min="5377" max="5623" width="9.140625" style="1"/>
    <col min="5624" max="5624" width="5.85546875" style="1" customWidth="1"/>
    <col min="5625" max="5625" width="8.140625" style="1" customWidth="1"/>
    <col min="5626" max="5626" width="48" style="1" customWidth="1"/>
    <col min="5627" max="5627" width="22.5703125" style="1" customWidth="1"/>
    <col min="5628" max="5628" width="14.7109375" style="1" customWidth="1"/>
    <col min="5629" max="5629" width="12.42578125" style="1" customWidth="1"/>
    <col min="5630" max="5630" width="23.7109375" style="1" customWidth="1"/>
    <col min="5631" max="5632" width="15.5703125" style="1" customWidth="1"/>
    <col min="5633" max="5879" width="9.140625" style="1"/>
    <col min="5880" max="5880" width="5.85546875" style="1" customWidth="1"/>
    <col min="5881" max="5881" width="8.140625" style="1" customWidth="1"/>
    <col min="5882" max="5882" width="48" style="1" customWidth="1"/>
    <col min="5883" max="5883" width="22.5703125" style="1" customWidth="1"/>
    <col min="5884" max="5884" width="14.7109375" style="1" customWidth="1"/>
    <col min="5885" max="5885" width="12.42578125" style="1" customWidth="1"/>
    <col min="5886" max="5886" width="23.7109375" style="1" customWidth="1"/>
    <col min="5887" max="5888" width="15.5703125" style="1" customWidth="1"/>
    <col min="5889" max="6135" width="9.140625" style="1"/>
    <col min="6136" max="6136" width="5.85546875" style="1" customWidth="1"/>
    <col min="6137" max="6137" width="8.140625" style="1" customWidth="1"/>
    <col min="6138" max="6138" width="48" style="1" customWidth="1"/>
    <col min="6139" max="6139" width="22.5703125" style="1" customWidth="1"/>
    <col min="6140" max="6140" width="14.7109375" style="1" customWidth="1"/>
    <col min="6141" max="6141" width="12.42578125" style="1" customWidth="1"/>
    <col min="6142" max="6142" width="23.7109375" style="1" customWidth="1"/>
    <col min="6143" max="6144" width="15.5703125" style="1" customWidth="1"/>
    <col min="6145" max="6391" width="9.140625" style="1"/>
    <col min="6392" max="6392" width="5.85546875" style="1" customWidth="1"/>
    <col min="6393" max="6393" width="8.140625" style="1" customWidth="1"/>
    <col min="6394" max="6394" width="48" style="1" customWidth="1"/>
    <col min="6395" max="6395" width="22.5703125" style="1" customWidth="1"/>
    <col min="6396" max="6396" width="14.7109375" style="1" customWidth="1"/>
    <col min="6397" max="6397" width="12.42578125" style="1" customWidth="1"/>
    <col min="6398" max="6398" width="23.7109375" style="1" customWidth="1"/>
    <col min="6399" max="6400" width="15.5703125" style="1" customWidth="1"/>
    <col min="6401" max="6647" width="9.140625" style="1"/>
    <col min="6648" max="6648" width="5.85546875" style="1" customWidth="1"/>
    <col min="6649" max="6649" width="8.140625" style="1" customWidth="1"/>
    <col min="6650" max="6650" width="48" style="1" customWidth="1"/>
    <col min="6651" max="6651" width="22.5703125" style="1" customWidth="1"/>
    <col min="6652" max="6652" width="14.7109375" style="1" customWidth="1"/>
    <col min="6653" max="6653" width="12.42578125" style="1" customWidth="1"/>
    <col min="6654" max="6654" width="23.7109375" style="1" customWidth="1"/>
    <col min="6655" max="6656" width="15.5703125" style="1" customWidth="1"/>
    <col min="6657" max="6903" width="9.140625" style="1"/>
    <col min="6904" max="6904" width="5.85546875" style="1" customWidth="1"/>
    <col min="6905" max="6905" width="8.140625" style="1" customWidth="1"/>
    <col min="6906" max="6906" width="48" style="1" customWidth="1"/>
    <col min="6907" max="6907" width="22.5703125" style="1" customWidth="1"/>
    <col min="6908" max="6908" width="14.7109375" style="1" customWidth="1"/>
    <col min="6909" max="6909" width="12.42578125" style="1" customWidth="1"/>
    <col min="6910" max="6910" width="23.7109375" style="1" customWidth="1"/>
    <col min="6911" max="6912" width="15.5703125" style="1" customWidth="1"/>
    <col min="6913" max="7159" width="9.140625" style="1"/>
    <col min="7160" max="7160" width="5.85546875" style="1" customWidth="1"/>
    <col min="7161" max="7161" width="8.140625" style="1" customWidth="1"/>
    <col min="7162" max="7162" width="48" style="1" customWidth="1"/>
    <col min="7163" max="7163" width="22.5703125" style="1" customWidth="1"/>
    <col min="7164" max="7164" width="14.7109375" style="1" customWidth="1"/>
    <col min="7165" max="7165" width="12.42578125" style="1" customWidth="1"/>
    <col min="7166" max="7166" width="23.7109375" style="1" customWidth="1"/>
    <col min="7167" max="7168" width="15.5703125" style="1" customWidth="1"/>
    <col min="7169" max="7415" width="9.140625" style="1"/>
    <col min="7416" max="7416" width="5.85546875" style="1" customWidth="1"/>
    <col min="7417" max="7417" width="8.140625" style="1" customWidth="1"/>
    <col min="7418" max="7418" width="48" style="1" customWidth="1"/>
    <col min="7419" max="7419" width="22.5703125" style="1" customWidth="1"/>
    <col min="7420" max="7420" width="14.7109375" style="1" customWidth="1"/>
    <col min="7421" max="7421" width="12.42578125" style="1" customWidth="1"/>
    <col min="7422" max="7422" width="23.7109375" style="1" customWidth="1"/>
    <col min="7423" max="7424" width="15.5703125" style="1" customWidth="1"/>
    <col min="7425" max="7671" width="9.140625" style="1"/>
    <col min="7672" max="7672" width="5.85546875" style="1" customWidth="1"/>
    <col min="7673" max="7673" width="8.140625" style="1" customWidth="1"/>
    <col min="7674" max="7674" width="48" style="1" customWidth="1"/>
    <col min="7675" max="7675" width="22.5703125" style="1" customWidth="1"/>
    <col min="7676" max="7676" width="14.7109375" style="1" customWidth="1"/>
    <col min="7677" max="7677" width="12.42578125" style="1" customWidth="1"/>
    <col min="7678" max="7678" width="23.7109375" style="1" customWidth="1"/>
    <col min="7679" max="7680" width="15.5703125" style="1" customWidth="1"/>
    <col min="7681" max="7927" width="9.140625" style="1"/>
    <col min="7928" max="7928" width="5.85546875" style="1" customWidth="1"/>
    <col min="7929" max="7929" width="8.140625" style="1" customWidth="1"/>
    <col min="7930" max="7930" width="48" style="1" customWidth="1"/>
    <col min="7931" max="7931" width="22.5703125" style="1" customWidth="1"/>
    <col min="7932" max="7932" width="14.7109375" style="1" customWidth="1"/>
    <col min="7933" max="7933" width="12.42578125" style="1" customWidth="1"/>
    <col min="7934" max="7934" width="23.7109375" style="1" customWidth="1"/>
    <col min="7935" max="7936" width="15.5703125" style="1" customWidth="1"/>
    <col min="7937" max="8183" width="9.140625" style="1"/>
    <col min="8184" max="8184" width="5.85546875" style="1" customWidth="1"/>
    <col min="8185" max="8185" width="8.140625" style="1" customWidth="1"/>
    <col min="8186" max="8186" width="48" style="1" customWidth="1"/>
    <col min="8187" max="8187" width="22.5703125" style="1" customWidth="1"/>
    <col min="8188" max="8188" width="14.7109375" style="1" customWidth="1"/>
    <col min="8189" max="8189" width="12.42578125" style="1" customWidth="1"/>
    <col min="8190" max="8190" width="23.7109375" style="1" customWidth="1"/>
    <col min="8191" max="8192" width="15.5703125" style="1" customWidth="1"/>
    <col min="8193" max="8439" width="9.140625" style="1"/>
    <col min="8440" max="8440" width="5.85546875" style="1" customWidth="1"/>
    <col min="8441" max="8441" width="8.140625" style="1" customWidth="1"/>
    <col min="8442" max="8442" width="48" style="1" customWidth="1"/>
    <col min="8443" max="8443" width="22.5703125" style="1" customWidth="1"/>
    <col min="8444" max="8444" width="14.7109375" style="1" customWidth="1"/>
    <col min="8445" max="8445" width="12.42578125" style="1" customWidth="1"/>
    <col min="8446" max="8446" width="23.7109375" style="1" customWidth="1"/>
    <col min="8447" max="8448" width="15.5703125" style="1" customWidth="1"/>
    <col min="8449" max="8695" width="9.140625" style="1"/>
    <col min="8696" max="8696" width="5.85546875" style="1" customWidth="1"/>
    <col min="8697" max="8697" width="8.140625" style="1" customWidth="1"/>
    <col min="8698" max="8698" width="48" style="1" customWidth="1"/>
    <col min="8699" max="8699" width="22.5703125" style="1" customWidth="1"/>
    <col min="8700" max="8700" width="14.7109375" style="1" customWidth="1"/>
    <col min="8701" max="8701" width="12.42578125" style="1" customWidth="1"/>
    <col min="8702" max="8702" width="23.7109375" style="1" customWidth="1"/>
    <col min="8703" max="8704" width="15.5703125" style="1" customWidth="1"/>
    <col min="8705" max="8951" width="9.140625" style="1"/>
    <col min="8952" max="8952" width="5.85546875" style="1" customWidth="1"/>
    <col min="8953" max="8953" width="8.140625" style="1" customWidth="1"/>
    <col min="8954" max="8954" width="48" style="1" customWidth="1"/>
    <col min="8955" max="8955" width="22.5703125" style="1" customWidth="1"/>
    <col min="8956" max="8956" width="14.7109375" style="1" customWidth="1"/>
    <col min="8957" max="8957" width="12.42578125" style="1" customWidth="1"/>
    <col min="8958" max="8958" width="23.7109375" style="1" customWidth="1"/>
    <col min="8959" max="8960" width="15.5703125" style="1" customWidth="1"/>
    <col min="8961" max="9207" width="9.140625" style="1"/>
    <col min="9208" max="9208" width="5.85546875" style="1" customWidth="1"/>
    <col min="9209" max="9209" width="8.140625" style="1" customWidth="1"/>
    <col min="9210" max="9210" width="48" style="1" customWidth="1"/>
    <col min="9211" max="9211" width="22.5703125" style="1" customWidth="1"/>
    <col min="9212" max="9212" width="14.7109375" style="1" customWidth="1"/>
    <col min="9213" max="9213" width="12.42578125" style="1" customWidth="1"/>
    <col min="9214" max="9214" width="23.7109375" style="1" customWidth="1"/>
    <col min="9215" max="9216" width="15.5703125" style="1" customWidth="1"/>
    <col min="9217" max="9463" width="9.140625" style="1"/>
    <col min="9464" max="9464" width="5.85546875" style="1" customWidth="1"/>
    <col min="9465" max="9465" width="8.140625" style="1" customWidth="1"/>
    <col min="9466" max="9466" width="48" style="1" customWidth="1"/>
    <col min="9467" max="9467" width="22.5703125" style="1" customWidth="1"/>
    <col min="9468" max="9468" width="14.7109375" style="1" customWidth="1"/>
    <col min="9469" max="9469" width="12.42578125" style="1" customWidth="1"/>
    <col min="9470" max="9470" width="23.7109375" style="1" customWidth="1"/>
    <col min="9471" max="9472" width="15.5703125" style="1" customWidth="1"/>
    <col min="9473" max="9719" width="9.140625" style="1"/>
    <col min="9720" max="9720" width="5.85546875" style="1" customWidth="1"/>
    <col min="9721" max="9721" width="8.140625" style="1" customWidth="1"/>
    <col min="9722" max="9722" width="48" style="1" customWidth="1"/>
    <col min="9723" max="9723" width="22.5703125" style="1" customWidth="1"/>
    <col min="9724" max="9724" width="14.7109375" style="1" customWidth="1"/>
    <col min="9725" max="9725" width="12.42578125" style="1" customWidth="1"/>
    <col min="9726" max="9726" width="23.7109375" style="1" customWidth="1"/>
    <col min="9727" max="9728" width="15.5703125" style="1" customWidth="1"/>
    <col min="9729" max="9975" width="9.140625" style="1"/>
    <col min="9976" max="9976" width="5.85546875" style="1" customWidth="1"/>
    <col min="9977" max="9977" width="8.140625" style="1" customWidth="1"/>
    <col min="9978" max="9978" width="48" style="1" customWidth="1"/>
    <col min="9979" max="9979" width="22.5703125" style="1" customWidth="1"/>
    <col min="9980" max="9980" width="14.7109375" style="1" customWidth="1"/>
    <col min="9981" max="9981" width="12.42578125" style="1" customWidth="1"/>
    <col min="9982" max="9982" width="23.7109375" style="1" customWidth="1"/>
    <col min="9983" max="9984" width="15.5703125" style="1" customWidth="1"/>
    <col min="9985" max="10231" width="9.140625" style="1"/>
    <col min="10232" max="10232" width="5.85546875" style="1" customWidth="1"/>
    <col min="10233" max="10233" width="8.140625" style="1" customWidth="1"/>
    <col min="10234" max="10234" width="48" style="1" customWidth="1"/>
    <col min="10235" max="10235" width="22.5703125" style="1" customWidth="1"/>
    <col min="10236" max="10236" width="14.7109375" style="1" customWidth="1"/>
    <col min="10237" max="10237" width="12.42578125" style="1" customWidth="1"/>
    <col min="10238" max="10238" width="23.7109375" style="1" customWidth="1"/>
    <col min="10239" max="10240" width="15.5703125" style="1" customWidth="1"/>
    <col min="10241" max="10487" width="9.140625" style="1"/>
    <col min="10488" max="10488" width="5.85546875" style="1" customWidth="1"/>
    <col min="10489" max="10489" width="8.140625" style="1" customWidth="1"/>
    <col min="10490" max="10490" width="48" style="1" customWidth="1"/>
    <col min="10491" max="10491" width="22.5703125" style="1" customWidth="1"/>
    <col min="10492" max="10492" width="14.7109375" style="1" customWidth="1"/>
    <col min="10493" max="10493" width="12.42578125" style="1" customWidth="1"/>
    <col min="10494" max="10494" width="23.7109375" style="1" customWidth="1"/>
    <col min="10495" max="10496" width="15.5703125" style="1" customWidth="1"/>
    <col min="10497" max="10743" width="9.140625" style="1"/>
    <col min="10744" max="10744" width="5.85546875" style="1" customWidth="1"/>
    <col min="10745" max="10745" width="8.140625" style="1" customWidth="1"/>
    <col min="10746" max="10746" width="48" style="1" customWidth="1"/>
    <col min="10747" max="10747" width="22.5703125" style="1" customWidth="1"/>
    <col min="10748" max="10748" width="14.7109375" style="1" customWidth="1"/>
    <col min="10749" max="10749" width="12.42578125" style="1" customWidth="1"/>
    <col min="10750" max="10750" width="23.7109375" style="1" customWidth="1"/>
    <col min="10751" max="10752" width="15.5703125" style="1" customWidth="1"/>
    <col min="10753" max="10999" width="9.140625" style="1"/>
    <col min="11000" max="11000" width="5.85546875" style="1" customWidth="1"/>
    <col min="11001" max="11001" width="8.140625" style="1" customWidth="1"/>
    <col min="11002" max="11002" width="48" style="1" customWidth="1"/>
    <col min="11003" max="11003" width="22.5703125" style="1" customWidth="1"/>
    <col min="11004" max="11004" width="14.7109375" style="1" customWidth="1"/>
    <col min="11005" max="11005" width="12.42578125" style="1" customWidth="1"/>
    <col min="11006" max="11006" width="23.7109375" style="1" customWidth="1"/>
    <col min="11007" max="11008" width="15.5703125" style="1" customWidth="1"/>
    <col min="11009" max="11255" width="9.140625" style="1"/>
    <col min="11256" max="11256" width="5.85546875" style="1" customWidth="1"/>
    <col min="11257" max="11257" width="8.140625" style="1" customWidth="1"/>
    <col min="11258" max="11258" width="48" style="1" customWidth="1"/>
    <col min="11259" max="11259" width="22.5703125" style="1" customWidth="1"/>
    <col min="11260" max="11260" width="14.7109375" style="1" customWidth="1"/>
    <col min="11261" max="11261" width="12.42578125" style="1" customWidth="1"/>
    <col min="11262" max="11262" width="23.7109375" style="1" customWidth="1"/>
    <col min="11263" max="11264" width="15.5703125" style="1" customWidth="1"/>
    <col min="11265" max="11511" width="9.140625" style="1"/>
    <col min="11512" max="11512" width="5.85546875" style="1" customWidth="1"/>
    <col min="11513" max="11513" width="8.140625" style="1" customWidth="1"/>
    <col min="11514" max="11514" width="48" style="1" customWidth="1"/>
    <col min="11515" max="11515" width="22.5703125" style="1" customWidth="1"/>
    <col min="11516" max="11516" width="14.7109375" style="1" customWidth="1"/>
    <col min="11517" max="11517" width="12.42578125" style="1" customWidth="1"/>
    <col min="11518" max="11518" width="23.7109375" style="1" customWidth="1"/>
    <col min="11519" max="11520" width="15.5703125" style="1" customWidth="1"/>
    <col min="11521" max="11767" width="9.140625" style="1"/>
    <col min="11768" max="11768" width="5.85546875" style="1" customWidth="1"/>
    <col min="11769" max="11769" width="8.140625" style="1" customWidth="1"/>
    <col min="11770" max="11770" width="48" style="1" customWidth="1"/>
    <col min="11771" max="11771" width="22.5703125" style="1" customWidth="1"/>
    <col min="11772" max="11772" width="14.7109375" style="1" customWidth="1"/>
    <col min="11773" max="11773" width="12.42578125" style="1" customWidth="1"/>
    <col min="11774" max="11774" width="23.7109375" style="1" customWidth="1"/>
    <col min="11775" max="11776" width="15.5703125" style="1" customWidth="1"/>
    <col min="11777" max="12023" width="9.140625" style="1"/>
    <col min="12024" max="12024" width="5.85546875" style="1" customWidth="1"/>
    <col min="12025" max="12025" width="8.140625" style="1" customWidth="1"/>
    <col min="12026" max="12026" width="48" style="1" customWidth="1"/>
    <col min="12027" max="12027" width="22.5703125" style="1" customWidth="1"/>
    <col min="12028" max="12028" width="14.7109375" style="1" customWidth="1"/>
    <col min="12029" max="12029" width="12.42578125" style="1" customWidth="1"/>
    <col min="12030" max="12030" width="23.7109375" style="1" customWidth="1"/>
    <col min="12031" max="12032" width="15.5703125" style="1" customWidth="1"/>
    <col min="12033" max="12279" width="9.140625" style="1"/>
    <col min="12280" max="12280" width="5.85546875" style="1" customWidth="1"/>
    <col min="12281" max="12281" width="8.140625" style="1" customWidth="1"/>
    <col min="12282" max="12282" width="48" style="1" customWidth="1"/>
    <col min="12283" max="12283" width="22.5703125" style="1" customWidth="1"/>
    <col min="12284" max="12284" width="14.7109375" style="1" customWidth="1"/>
    <col min="12285" max="12285" width="12.42578125" style="1" customWidth="1"/>
    <col min="12286" max="12286" width="23.7109375" style="1" customWidth="1"/>
    <col min="12287" max="12288" width="15.5703125" style="1" customWidth="1"/>
    <col min="12289" max="12535" width="9.140625" style="1"/>
    <col min="12536" max="12536" width="5.85546875" style="1" customWidth="1"/>
    <col min="12537" max="12537" width="8.140625" style="1" customWidth="1"/>
    <col min="12538" max="12538" width="48" style="1" customWidth="1"/>
    <col min="12539" max="12539" width="22.5703125" style="1" customWidth="1"/>
    <col min="12540" max="12540" width="14.7109375" style="1" customWidth="1"/>
    <col min="12541" max="12541" width="12.42578125" style="1" customWidth="1"/>
    <col min="12542" max="12542" width="23.7109375" style="1" customWidth="1"/>
    <col min="12543" max="12544" width="15.5703125" style="1" customWidth="1"/>
    <col min="12545" max="12791" width="9.140625" style="1"/>
    <col min="12792" max="12792" width="5.85546875" style="1" customWidth="1"/>
    <col min="12793" max="12793" width="8.140625" style="1" customWidth="1"/>
    <col min="12794" max="12794" width="48" style="1" customWidth="1"/>
    <col min="12795" max="12795" width="22.5703125" style="1" customWidth="1"/>
    <col min="12796" max="12796" width="14.7109375" style="1" customWidth="1"/>
    <col min="12797" max="12797" width="12.42578125" style="1" customWidth="1"/>
    <col min="12798" max="12798" width="23.7109375" style="1" customWidth="1"/>
    <col min="12799" max="12800" width="15.5703125" style="1" customWidth="1"/>
    <col min="12801" max="13047" width="9.140625" style="1"/>
    <col min="13048" max="13048" width="5.85546875" style="1" customWidth="1"/>
    <col min="13049" max="13049" width="8.140625" style="1" customWidth="1"/>
    <col min="13050" max="13050" width="48" style="1" customWidth="1"/>
    <col min="13051" max="13051" width="22.5703125" style="1" customWidth="1"/>
    <col min="13052" max="13052" width="14.7109375" style="1" customWidth="1"/>
    <col min="13053" max="13053" width="12.42578125" style="1" customWidth="1"/>
    <col min="13054" max="13054" width="23.7109375" style="1" customWidth="1"/>
    <col min="13055" max="13056" width="15.5703125" style="1" customWidth="1"/>
    <col min="13057" max="13303" width="9.140625" style="1"/>
    <col min="13304" max="13304" width="5.85546875" style="1" customWidth="1"/>
    <col min="13305" max="13305" width="8.140625" style="1" customWidth="1"/>
    <col min="13306" max="13306" width="48" style="1" customWidth="1"/>
    <col min="13307" max="13307" width="22.5703125" style="1" customWidth="1"/>
    <col min="13308" max="13308" width="14.7109375" style="1" customWidth="1"/>
    <col min="13309" max="13309" width="12.42578125" style="1" customWidth="1"/>
    <col min="13310" max="13310" width="23.7109375" style="1" customWidth="1"/>
    <col min="13311" max="13312" width="15.5703125" style="1" customWidth="1"/>
    <col min="13313" max="13559" width="9.140625" style="1"/>
    <col min="13560" max="13560" width="5.85546875" style="1" customWidth="1"/>
    <col min="13561" max="13561" width="8.140625" style="1" customWidth="1"/>
    <col min="13562" max="13562" width="48" style="1" customWidth="1"/>
    <col min="13563" max="13563" width="22.5703125" style="1" customWidth="1"/>
    <col min="13564" max="13564" width="14.7109375" style="1" customWidth="1"/>
    <col min="13565" max="13565" width="12.42578125" style="1" customWidth="1"/>
    <col min="13566" max="13566" width="23.7109375" style="1" customWidth="1"/>
    <col min="13567" max="13568" width="15.5703125" style="1" customWidth="1"/>
    <col min="13569" max="13815" width="9.140625" style="1"/>
    <col min="13816" max="13816" width="5.85546875" style="1" customWidth="1"/>
    <col min="13817" max="13817" width="8.140625" style="1" customWidth="1"/>
    <col min="13818" max="13818" width="48" style="1" customWidth="1"/>
    <col min="13819" max="13819" width="22.5703125" style="1" customWidth="1"/>
    <col min="13820" max="13820" width="14.7109375" style="1" customWidth="1"/>
    <col min="13821" max="13821" width="12.42578125" style="1" customWidth="1"/>
    <col min="13822" max="13822" width="23.7109375" style="1" customWidth="1"/>
    <col min="13823" max="13824" width="15.5703125" style="1" customWidth="1"/>
    <col min="13825" max="14071" width="9.140625" style="1"/>
    <col min="14072" max="14072" width="5.85546875" style="1" customWidth="1"/>
    <col min="14073" max="14073" width="8.140625" style="1" customWidth="1"/>
    <col min="14074" max="14074" width="48" style="1" customWidth="1"/>
    <col min="14075" max="14075" width="22.5703125" style="1" customWidth="1"/>
    <col min="14076" max="14076" width="14.7109375" style="1" customWidth="1"/>
    <col min="14077" max="14077" width="12.42578125" style="1" customWidth="1"/>
    <col min="14078" max="14078" width="23.7109375" style="1" customWidth="1"/>
    <col min="14079" max="14080" width="15.5703125" style="1" customWidth="1"/>
    <col min="14081" max="14327" width="9.140625" style="1"/>
    <col min="14328" max="14328" width="5.85546875" style="1" customWidth="1"/>
    <col min="14329" max="14329" width="8.140625" style="1" customWidth="1"/>
    <col min="14330" max="14330" width="48" style="1" customWidth="1"/>
    <col min="14331" max="14331" width="22.5703125" style="1" customWidth="1"/>
    <col min="14332" max="14332" width="14.7109375" style="1" customWidth="1"/>
    <col min="14333" max="14333" width="12.42578125" style="1" customWidth="1"/>
    <col min="14334" max="14334" width="23.7109375" style="1" customWidth="1"/>
    <col min="14335" max="14336" width="15.5703125" style="1" customWidth="1"/>
    <col min="14337" max="14583" width="9.140625" style="1"/>
    <col min="14584" max="14584" width="5.85546875" style="1" customWidth="1"/>
    <col min="14585" max="14585" width="8.140625" style="1" customWidth="1"/>
    <col min="14586" max="14586" width="48" style="1" customWidth="1"/>
    <col min="14587" max="14587" width="22.5703125" style="1" customWidth="1"/>
    <col min="14588" max="14588" width="14.7109375" style="1" customWidth="1"/>
    <col min="14589" max="14589" width="12.42578125" style="1" customWidth="1"/>
    <col min="14590" max="14590" width="23.7109375" style="1" customWidth="1"/>
    <col min="14591" max="14592" width="15.5703125" style="1" customWidth="1"/>
    <col min="14593" max="14839" width="9.140625" style="1"/>
    <col min="14840" max="14840" width="5.85546875" style="1" customWidth="1"/>
    <col min="14841" max="14841" width="8.140625" style="1" customWidth="1"/>
    <col min="14842" max="14842" width="48" style="1" customWidth="1"/>
    <col min="14843" max="14843" width="22.5703125" style="1" customWidth="1"/>
    <col min="14844" max="14844" width="14.7109375" style="1" customWidth="1"/>
    <col min="14845" max="14845" width="12.42578125" style="1" customWidth="1"/>
    <col min="14846" max="14846" width="23.7109375" style="1" customWidth="1"/>
    <col min="14847" max="14848" width="15.5703125" style="1" customWidth="1"/>
    <col min="14849" max="15095" width="9.140625" style="1"/>
    <col min="15096" max="15096" width="5.85546875" style="1" customWidth="1"/>
    <col min="15097" max="15097" width="8.140625" style="1" customWidth="1"/>
    <col min="15098" max="15098" width="48" style="1" customWidth="1"/>
    <col min="15099" max="15099" width="22.5703125" style="1" customWidth="1"/>
    <col min="15100" max="15100" width="14.7109375" style="1" customWidth="1"/>
    <col min="15101" max="15101" width="12.42578125" style="1" customWidth="1"/>
    <col min="15102" max="15102" width="23.7109375" style="1" customWidth="1"/>
    <col min="15103" max="15104" width="15.5703125" style="1" customWidth="1"/>
    <col min="15105" max="15351" width="9.140625" style="1"/>
    <col min="15352" max="15352" width="5.85546875" style="1" customWidth="1"/>
    <col min="15353" max="15353" width="8.140625" style="1" customWidth="1"/>
    <col min="15354" max="15354" width="48" style="1" customWidth="1"/>
    <col min="15355" max="15355" width="22.5703125" style="1" customWidth="1"/>
    <col min="15356" max="15356" width="14.7109375" style="1" customWidth="1"/>
    <col min="15357" max="15357" width="12.42578125" style="1" customWidth="1"/>
    <col min="15358" max="15358" width="23.7109375" style="1" customWidth="1"/>
    <col min="15359" max="15360" width="15.5703125" style="1" customWidth="1"/>
    <col min="15361" max="15607" width="9.140625" style="1"/>
    <col min="15608" max="15608" width="5.85546875" style="1" customWidth="1"/>
    <col min="15609" max="15609" width="8.140625" style="1" customWidth="1"/>
    <col min="15610" max="15610" width="48" style="1" customWidth="1"/>
    <col min="15611" max="15611" width="22.5703125" style="1" customWidth="1"/>
    <col min="15612" max="15612" width="14.7109375" style="1" customWidth="1"/>
    <col min="15613" max="15613" width="12.42578125" style="1" customWidth="1"/>
    <col min="15614" max="15614" width="23.7109375" style="1" customWidth="1"/>
    <col min="15615" max="15616" width="15.5703125" style="1" customWidth="1"/>
    <col min="15617" max="15863" width="9.140625" style="1"/>
    <col min="15864" max="15864" width="5.85546875" style="1" customWidth="1"/>
    <col min="15865" max="15865" width="8.140625" style="1" customWidth="1"/>
    <col min="15866" max="15866" width="48" style="1" customWidth="1"/>
    <col min="15867" max="15867" width="22.5703125" style="1" customWidth="1"/>
    <col min="15868" max="15868" width="14.7109375" style="1" customWidth="1"/>
    <col min="15869" max="15869" width="12.42578125" style="1" customWidth="1"/>
    <col min="15870" max="15870" width="23.7109375" style="1" customWidth="1"/>
    <col min="15871" max="15872" width="15.5703125" style="1" customWidth="1"/>
    <col min="15873" max="16119" width="9.140625" style="1"/>
    <col min="16120" max="16120" width="5.85546875" style="1" customWidth="1"/>
    <col min="16121" max="16121" width="8.140625" style="1" customWidth="1"/>
    <col min="16122" max="16122" width="48" style="1" customWidth="1"/>
    <col min="16123" max="16123" width="22.5703125" style="1" customWidth="1"/>
    <col min="16124" max="16124" width="14.7109375" style="1" customWidth="1"/>
    <col min="16125" max="16125" width="12.42578125" style="1" customWidth="1"/>
    <col min="16126" max="16126" width="23.7109375" style="1" customWidth="1"/>
    <col min="16127" max="16128" width="15.5703125" style="1" customWidth="1"/>
    <col min="16129" max="16371" width="9.140625" style="1"/>
    <col min="16372" max="16384" width="8.85546875" style="1" customWidth="1"/>
  </cols>
  <sheetData>
    <row r="1" spans="1:6" s="28" customFormat="1" x14ac:dyDescent="0.25">
      <c r="C1" s="18"/>
    </row>
    <row r="2" spans="1:6" s="28" customFormat="1" ht="47.25" customHeight="1" x14ac:dyDescent="0.25">
      <c r="A2" s="55"/>
      <c r="B2" s="89" t="s">
        <v>113</v>
      </c>
      <c r="C2" s="90"/>
    </row>
    <row r="3" spans="1:6" s="30" customFormat="1" ht="18.75" customHeight="1" x14ac:dyDescent="0.25">
      <c r="A3" s="55"/>
      <c r="B3" s="55"/>
      <c r="C3" s="66"/>
    </row>
    <row r="4" spans="1:6" s="30" customFormat="1" ht="37.9" customHeight="1" x14ac:dyDescent="0.25">
      <c r="A4" s="56">
        <v>1</v>
      </c>
      <c r="B4" s="57" t="s">
        <v>68</v>
      </c>
      <c r="C4" s="72">
        <v>989070.46</v>
      </c>
    </row>
    <row r="5" spans="1:6" s="30" customFormat="1" ht="37.9" customHeight="1" x14ac:dyDescent="0.25">
      <c r="A5" s="56">
        <v>2</v>
      </c>
      <c r="B5" s="57" t="s">
        <v>95</v>
      </c>
      <c r="C5" s="72">
        <f>800*12</f>
        <v>9600</v>
      </c>
    </row>
    <row r="6" spans="1:6" s="30" customFormat="1" ht="37.9" customHeight="1" x14ac:dyDescent="0.25">
      <c r="A6" s="56">
        <v>3</v>
      </c>
      <c r="B6" s="57" t="s">
        <v>96</v>
      </c>
      <c r="C6" s="72">
        <v>7900</v>
      </c>
    </row>
    <row r="7" spans="1:6" s="28" customFormat="1" ht="39.6" customHeight="1" x14ac:dyDescent="0.25">
      <c r="A7" s="58">
        <v>4</v>
      </c>
      <c r="B7" s="57" t="s">
        <v>69</v>
      </c>
      <c r="C7" s="73">
        <v>964950.37</v>
      </c>
    </row>
    <row r="8" spans="1:6" s="28" customFormat="1" ht="62.25" customHeight="1" x14ac:dyDescent="0.25">
      <c r="A8" s="58">
        <v>5</v>
      </c>
      <c r="B8" s="57" t="s">
        <v>70</v>
      </c>
      <c r="C8" s="73">
        <f>C4-C7</f>
        <v>24120.089999999967</v>
      </c>
    </row>
    <row r="9" spans="1:6" s="28" customFormat="1" ht="39" customHeight="1" x14ac:dyDescent="0.25">
      <c r="A9" s="58">
        <v>6</v>
      </c>
      <c r="B9" s="57" t="s">
        <v>71</v>
      </c>
      <c r="C9" s="74">
        <v>1</v>
      </c>
    </row>
    <row r="10" spans="1:6" ht="53.45" customHeight="1" x14ac:dyDescent="0.25">
      <c r="A10" s="59" t="s">
        <v>0</v>
      </c>
      <c r="B10" s="59" t="s">
        <v>1</v>
      </c>
      <c r="C10" s="60" t="s">
        <v>72</v>
      </c>
      <c r="D10" s="16"/>
      <c r="E10" s="16"/>
      <c r="F10" s="16"/>
    </row>
    <row r="11" spans="1:6" ht="48" customHeight="1" x14ac:dyDescent="0.25">
      <c r="A11" s="4">
        <v>1</v>
      </c>
      <c r="B11" s="6" t="s">
        <v>9</v>
      </c>
      <c r="C11" s="8">
        <f>янв!G8+фев!G8+мар!G8+апр!G8+май!G8+июнь!G8+июль!G8+авг!G8+сен!G8+окт!G8+ноя!G8+дек!G8</f>
        <v>17113.535999999996</v>
      </c>
    </row>
    <row r="12" spans="1:6" ht="47.25" customHeight="1" x14ac:dyDescent="0.25">
      <c r="A12" s="4">
        <f t="shared" ref="A12:A30" si="0">A11+1</f>
        <v>2</v>
      </c>
      <c r="B12" s="20" t="s">
        <v>43</v>
      </c>
      <c r="C12" s="8">
        <f>янв!G9+фев!G9+мар!G9+апр!G9+май!G9+июнь!G9+июль!G9+авг!G9+сен!G9+окт!G9+ноя!G9+дек!G9</f>
        <v>4036.6080000000002</v>
      </c>
    </row>
    <row r="13" spans="1:6" ht="54.75" customHeight="1" x14ac:dyDescent="0.25">
      <c r="A13" s="4">
        <f t="shared" si="0"/>
        <v>3</v>
      </c>
      <c r="B13" s="6" t="s">
        <v>13</v>
      </c>
      <c r="C13" s="8">
        <f>янв!G10+фев!G10+мар!G10+апр!G10+май!G10+июнь!G10+июль!G10+авг!G10+сен!G10+окт!G10+ноя!G10+дек!G10</f>
        <v>0</v>
      </c>
    </row>
    <row r="14" spans="1:6" ht="55.5" customHeight="1" x14ac:dyDescent="0.25">
      <c r="A14" s="4">
        <f t="shared" si="0"/>
        <v>4</v>
      </c>
      <c r="B14" s="6" t="s">
        <v>14</v>
      </c>
      <c r="C14" s="8">
        <f>янв!G11+фев!G11+мар!G11+апр!G11+май!G11+июнь!G11+июль!G11+авг!G11+сен!G11+окт!G11+ноя!G11+дек!G11</f>
        <v>3532.0320000000011</v>
      </c>
    </row>
    <row r="15" spans="1:6" ht="82.5" customHeight="1" x14ac:dyDescent="0.25">
      <c r="A15" s="4">
        <f t="shared" si="0"/>
        <v>5</v>
      </c>
      <c r="B15" s="6" t="s">
        <v>16</v>
      </c>
      <c r="C15" s="8">
        <f>янв!G12+фев!G12+мар!G12+апр!G12+май!G12+июнь!G12+июль!G12+авг!G12+сен!G12+окт!G12+ноя!G12+дек!G12</f>
        <v>2018.3040000000001</v>
      </c>
    </row>
    <row r="16" spans="1:6" ht="55.5" customHeight="1" x14ac:dyDescent="0.25">
      <c r="A16" s="4">
        <f t="shared" si="0"/>
        <v>6</v>
      </c>
      <c r="B16" s="6" t="s">
        <v>19</v>
      </c>
      <c r="C16" s="8">
        <f>янв!G13+фев!G13+мар!G13+апр!G13+май!G13+июнь!G13+июль!G13+авг!G13+сен!G13+окт!G13+ноя!G13+дек!G13</f>
        <v>10554.047999999999</v>
      </c>
    </row>
    <row r="17" spans="1:3" ht="48.75" customHeight="1" x14ac:dyDescent="0.25">
      <c r="A17" s="4">
        <f t="shared" si="0"/>
        <v>7</v>
      </c>
      <c r="B17" s="6" t="s">
        <v>44</v>
      </c>
      <c r="C17" s="8">
        <f>янв!G14+фев!G14+мар!G14+апр!G14+май!G14+июнь!G14+июль!G14+авг!G14+сен!G14+окт!G14+ноя!G14+дек!G14</f>
        <v>9544.8960000000025</v>
      </c>
    </row>
    <row r="18" spans="1:3" ht="47.25" customHeight="1" x14ac:dyDescent="0.25">
      <c r="A18" s="4">
        <f t="shared" si="0"/>
        <v>8</v>
      </c>
      <c r="B18" s="6" t="s">
        <v>23</v>
      </c>
      <c r="C18" s="8">
        <f>янв!G15+фев!G15+мар!G15+апр!G15+май!G15+июнь!G15+июль!G15+авг!G15+сен!G15+окт!G15+ноя!G15+дек!G15</f>
        <v>10049.471999999998</v>
      </c>
    </row>
    <row r="19" spans="1:3" ht="33" customHeight="1" x14ac:dyDescent="0.25">
      <c r="A19" s="4">
        <f t="shared" si="0"/>
        <v>9</v>
      </c>
      <c r="B19" s="6" t="s">
        <v>45</v>
      </c>
      <c r="C19" s="8">
        <f>янв!G16+фев!G16+мар!G16+апр!G16+май!G16+июнь!G16+июль!G16+авг!G16+сен!G16+окт!G16+ноя!G16+дек!G16</f>
        <v>27163.008000000005</v>
      </c>
    </row>
    <row r="20" spans="1:3" ht="21" customHeight="1" x14ac:dyDescent="0.25">
      <c r="A20" s="4">
        <f t="shared" si="0"/>
        <v>10</v>
      </c>
      <c r="B20" s="6" t="s">
        <v>59</v>
      </c>
      <c r="C20" s="8">
        <f>янв!G17+фев!G17+мар!G17+апр!G17+май!G17+июнь!G17+июль!G17+авг!G17+сен!G17+окт!G17+ноя!G17+дек!G17</f>
        <v>23126.399999999998</v>
      </c>
    </row>
    <row r="21" spans="1:3" ht="20.25" customHeight="1" x14ac:dyDescent="0.25">
      <c r="A21" s="4">
        <f t="shared" si="0"/>
        <v>11</v>
      </c>
      <c r="B21" s="6" t="s">
        <v>25</v>
      </c>
      <c r="C21" s="8">
        <f>янв!G18+фев!G18+мар!G18+апр!G18+май!G18+июнь!G18+июль!G18+авг!G18+сен!G18+окт!G18+ноя!G18+дек!G18</f>
        <v>2522.88</v>
      </c>
    </row>
    <row r="22" spans="1:3" ht="72" customHeight="1" x14ac:dyDescent="0.25">
      <c r="A22" s="4">
        <f t="shared" si="0"/>
        <v>12</v>
      </c>
      <c r="B22" s="6" t="s">
        <v>27</v>
      </c>
      <c r="C22" s="8">
        <f>янв!G19+фев!G19+мар!G19+апр!G19+май!G19+июнь!G19+июль!G19+авг!G19+сен!G19+окт!G19+ноя!G19+дек!G19</f>
        <v>4036.6080000000002</v>
      </c>
    </row>
    <row r="23" spans="1:3" x14ac:dyDescent="0.25">
      <c r="A23" s="4">
        <f t="shared" si="0"/>
        <v>13</v>
      </c>
      <c r="B23" s="6" t="s">
        <v>29</v>
      </c>
      <c r="C23" s="8">
        <f>янв!G20+фев!G20+мар!G20+апр!G20+май!G20+июнь!G20+июль!G20+авг!G20+сен!G20+окт!G20+ноя!G20+дек!G20</f>
        <v>25649.280000000002</v>
      </c>
    </row>
    <row r="24" spans="1:3" ht="22.5" customHeight="1" x14ac:dyDescent="0.25">
      <c r="A24" s="4">
        <f t="shared" si="0"/>
        <v>14</v>
      </c>
      <c r="B24" s="27" t="s">
        <v>46</v>
      </c>
      <c r="C24" s="8">
        <f>янв!G21+фев!G21+мар!G21+апр!G21+май!G21+июнь!G21+июль!G21+авг!G21+сен!G21+окт!G21+ноя!G21+дек!G21</f>
        <v>80984.448000000019</v>
      </c>
    </row>
    <row r="25" spans="1:3" ht="31.5" x14ac:dyDescent="0.25">
      <c r="A25" s="4">
        <f t="shared" si="0"/>
        <v>15</v>
      </c>
      <c r="B25" s="27" t="s">
        <v>64</v>
      </c>
      <c r="C25" s="8">
        <f>янв!G22+фев!G22+мар!G22+апр!G22+май!G22+июнь!G22+июль!G22+авг!G22+сен!G22+окт!G22+ноя!G22+дек!G22</f>
        <v>179544.95999999999</v>
      </c>
    </row>
    <row r="26" spans="1:3" x14ac:dyDescent="0.25">
      <c r="A26" s="4">
        <f t="shared" si="0"/>
        <v>16</v>
      </c>
      <c r="B26" s="11" t="s">
        <v>34</v>
      </c>
      <c r="C26" s="8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4">
        <f t="shared" si="0"/>
        <v>17</v>
      </c>
      <c r="B27" s="11" t="s">
        <v>36</v>
      </c>
      <c r="C27" s="8">
        <f>янв!G24+фев!G24+мар!G24+апр!G24+май!G24+июнь!G24+июль!G24+авг!G24+сен!G24+окт!G24+ноя!G24+дек!G24</f>
        <v>85988.159999999989</v>
      </c>
    </row>
    <row r="28" spans="1:3" x14ac:dyDescent="0.25">
      <c r="A28" s="4">
        <f t="shared" si="0"/>
        <v>18</v>
      </c>
      <c r="B28" s="11" t="s">
        <v>37</v>
      </c>
      <c r="C28" s="8">
        <f>янв!G25+фев!G25+мар!G25+апр!G25+май!G25+июнь!G25+июль!G25+авг!G25+сен!G25+окт!G25+ноя!G25+дек!G25</f>
        <v>7022.0160000000014</v>
      </c>
    </row>
    <row r="29" spans="1:3" ht="33" customHeight="1" x14ac:dyDescent="0.25">
      <c r="A29" s="4">
        <f t="shared" si="0"/>
        <v>19</v>
      </c>
      <c r="B29" s="19" t="s">
        <v>39</v>
      </c>
      <c r="C29" s="8">
        <f>янв!G26+фев!G26+мар!G26+апр!G26+май!G26+июнь!G26+июль!G26+авг!G26+сен!G26+окт!G26+ноя!G26+дек!G26</f>
        <v>66393.792000000016</v>
      </c>
    </row>
    <row r="30" spans="1:3" s="3" customFormat="1" ht="64.5" customHeight="1" x14ac:dyDescent="0.25">
      <c r="A30" s="4">
        <f t="shared" si="0"/>
        <v>20</v>
      </c>
      <c r="B30" s="20" t="s">
        <v>40</v>
      </c>
      <c r="C30" s="8">
        <f>янв!G27+фев!G27+мар!G27+апр!G27+май!G27+июнь!G27+июль!G27+авг!G27+сен!G27+окт!G27+ноя!G27+дек!G27</f>
        <v>118701.50400000003</v>
      </c>
    </row>
    <row r="31" spans="1:3" s="21" customFormat="1" x14ac:dyDescent="0.25">
      <c r="A31" s="80" t="s">
        <v>42</v>
      </c>
      <c r="B31" s="81"/>
      <c r="C31" s="8">
        <f>SUM(C11:C30)</f>
        <v>829649.43680000002</v>
      </c>
    </row>
    <row r="32" spans="1:3" s="30" customFormat="1" x14ac:dyDescent="0.25">
      <c r="A32" s="53" t="s">
        <v>41</v>
      </c>
      <c r="B32" s="53"/>
      <c r="C32" s="8"/>
    </row>
    <row r="33" spans="1:3" s="3" customFormat="1" ht="56.25" customHeight="1" x14ac:dyDescent="0.25">
      <c r="A33" s="61" t="s">
        <v>0</v>
      </c>
      <c r="B33" s="61" t="s">
        <v>1</v>
      </c>
      <c r="C33" s="60" t="s">
        <v>72</v>
      </c>
    </row>
    <row r="34" spans="1:3" s="3" customFormat="1" ht="36.6" customHeight="1" x14ac:dyDescent="0.25">
      <c r="A34" s="22">
        <v>1</v>
      </c>
      <c r="B34" s="70" t="s">
        <v>41</v>
      </c>
      <c r="C34" s="8">
        <f>янв!G31+фев!G31+мар!G31+апр!G31+май!G31+июнь!G31+июль!G31+авг!G31+сен!G31+окт!G31+ноя!G31+дек!G31</f>
        <v>68590.47</v>
      </c>
    </row>
    <row r="35" spans="1:3" s="3" customFormat="1" ht="36.6" customHeight="1" x14ac:dyDescent="0.25">
      <c r="A35" s="22">
        <v>2</v>
      </c>
      <c r="B35" s="20" t="s">
        <v>6</v>
      </c>
      <c r="C35" s="8">
        <f>янв!G32+фев!G32+мар!G32+апр!G32+май!G32+июнь!G32+июль!G32+авг!G32+сен!G32+окт!G32+ноя!G32+дек!G32</f>
        <v>27778</v>
      </c>
    </row>
    <row r="36" spans="1:3" s="3" customFormat="1" ht="34.5" customHeight="1" x14ac:dyDescent="0.25">
      <c r="A36" s="22">
        <f>A35+1</f>
        <v>3</v>
      </c>
      <c r="B36" s="20" t="s">
        <v>8</v>
      </c>
      <c r="C36" s="8">
        <f>янв!G33+фев!G33+мар!G33+апр!G33+май!G33+июнь!G33+июль!G33+авг!G33+сен!G33+окт!G33+ноя!G33+дек!G33</f>
        <v>20045</v>
      </c>
    </row>
    <row r="37" spans="1:3" s="24" customFormat="1" x14ac:dyDescent="0.25">
      <c r="A37" s="75" t="s">
        <v>42</v>
      </c>
      <c r="B37" s="75"/>
      <c r="C37" s="8">
        <f>SUM(C34:C36)</f>
        <v>116413.47</v>
      </c>
    </row>
    <row r="38" spans="1:3" s="21" customFormat="1" x14ac:dyDescent="0.25">
      <c r="A38" s="88" t="s">
        <v>49</v>
      </c>
      <c r="B38" s="88"/>
      <c r="C38" s="8">
        <f>C37+C31</f>
        <v>946062.9068</v>
      </c>
    </row>
    <row r="39" spans="1:3" s="28" customFormat="1" ht="19.149999999999999" customHeight="1" x14ac:dyDescent="0.3">
      <c r="A39" s="62"/>
      <c r="B39" s="63" t="s">
        <v>73</v>
      </c>
      <c r="C39" s="67">
        <f>C4-C38+C5</f>
        <v>52607.553199999966</v>
      </c>
    </row>
    <row r="40" spans="1:3" s="28" customFormat="1" ht="24" customHeight="1" x14ac:dyDescent="0.3">
      <c r="A40" s="52"/>
      <c r="B40" s="51"/>
      <c r="C40" s="68"/>
    </row>
    <row r="41" spans="1:3" s="28" customFormat="1" ht="24.75" customHeight="1" x14ac:dyDescent="0.3">
      <c r="A41" s="50"/>
      <c r="B41" s="51"/>
      <c r="C41" s="68"/>
    </row>
    <row r="42" spans="1:3" s="28" customFormat="1" ht="32.25" customHeight="1" x14ac:dyDescent="0.3">
      <c r="A42" s="50"/>
      <c r="B42" s="54"/>
      <c r="C42" s="69"/>
    </row>
    <row r="43" spans="1:3" s="28" customFormat="1" ht="27" customHeight="1" x14ac:dyDescent="0.3">
      <c r="A43" s="50"/>
      <c r="B43" s="54"/>
      <c r="C43" s="69"/>
    </row>
    <row r="44" spans="1:3" s="31" customFormat="1" ht="37.9" customHeight="1" x14ac:dyDescent="0.3">
      <c r="A44" s="47"/>
      <c r="B44" s="47"/>
      <c r="C44" s="64"/>
    </row>
    <row r="45" spans="1:3" s="28" customFormat="1" ht="18.75" x14ac:dyDescent="0.3">
      <c r="A45" s="48"/>
      <c r="B45" s="48"/>
      <c r="C45" s="65"/>
    </row>
    <row r="46" spans="1:3" s="28" customFormat="1" ht="18.75" x14ac:dyDescent="0.3">
      <c r="A46" s="48"/>
      <c r="B46" s="48"/>
      <c r="C46" s="65"/>
    </row>
    <row r="47" spans="1:3" s="28" customFormat="1" ht="18.75" x14ac:dyDescent="0.3">
      <c r="A47" s="48"/>
      <c r="B47" s="48"/>
      <c r="C47" s="65"/>
    </row>
    <row r="48" spans="1:3" s="28" customFormat="1" ht="18.75" x14ac:dyDescent="0.3">
      <c r="A48" s="48"/>
      <c r="B48" s="48"/>
      <c r="C48" s="65"/>
    </row>
    <row r="49" spans="1:3" s="28" customFormat="1" ht="18.75" x14ac:dyDescent="0.3">
      <c r="A49" s="48"/>
      <c r="B49" s="48"/>
      <c r="C49" s="49"/>
    </row>
    <row r="50" spans="1:3" s="28" customFormat="1" ht="18.75" x14ac:dyDescent="0.3">
      <c r="A50" s="48"/>
      <c r="B50" s="48"/>
      <c r="C50" s="49"/>
    </row>
    <row r="51" spans="1:3" s="28" customFormat="1" ht="18.75" x14ac:dyDescent="0.3">
      <c r="A51" s="48"/>
      <c r="B51" s="48"/>
      <c r="C51" s="49"/>
    </row>
    <row r="52" spans="1:3" s="28" customFormat="1" ht="18.75" x14ac:dyDescent="0.3">
      <c r="A52" s="48"/>
      <c r="B52" s="48"/>
      <c r="C52" s="49"/>
    </row>
    <row r="53" spans="1:3" s="28" customFormat="1" x14ac:dyDescent="0.25">
      <c r="C53" s="18"/>
    </row>
    <row r="54" spans="1:3" s="28" customFormat="1" x14ac:dyDescent="0.25">
      <c r="C54" s="18"/>
    </row>
    <row r="55" spans="1:3" s="28" customFormat="1" x14ac:dyDescent="0.25">
      <c r="C55" s="18"/>
    </row>
    <row r="56" spans="1:3" s="28" customFormat="1" x14ac:dyDescent="0.25">
      <c r="C56" s="18"/>
    </row>
  </sheetData>
  <mergeCells count="4">
    <mergeCell ref="A31:B31"/>
    <mergeCell ref="A37:B37"/>
    <mergeCell ref="A38:B38"/>
    <mergeCell ref="B2:C2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3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77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44620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66</v>
      </c>
      <c r="C27" s="13" t="s">
        <v>10</v>
      </c>
      <c r="D27" s="14">
        <v>2.2799999999999998</v>
      </c>
      <c r="E27" s="7">
        <v>4204.8</v>
      </c>
      <c r="F27" s="10" t="s">
        <v>21</v>
      </c>
      <c r="G27" s="8">
        <f t="shared" si="1"/>
        <v>9586.9439999999995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69023.916800000006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f>1942.42+89</f>
        <v>2031.42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2031.42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71055.336800000005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76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78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34:F34"/>
    <mergeCell ref="B2:G2"/>
    <mergeCell ref="A5:G5"/>
    <mergeCell ref="A6:G6"/>
    <mergeCell ref="A28:F28"/>
    <mergeCell ref="A29:G29"/>
    <mergeCell ref="A41:G41"/>
    <mergeCell ref="A35:F35"/>
    <mergeCell ref="A36:G36"/>
    <mergeCell ref="A37:G37"/>
    <mergeCell ref="A38:G38"/>
    <mergeCell ref="A39:G39"/>
    <mergeCell ref="A40:G40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6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80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44651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66</v>
      </c>
      <c r="C27" s="13" t="s">
        <v>10</v>
      </c>
      <c r="D27" s="14">
        <v>2.2799999999999998</v>
      </c>
      <c r="E27" s="7">
        <v>4204.8</v>
      </c>
      <c r="F27" s="10" t="s">
        <v>21</v>
      </c>
      <c r="G27" s="8">
        <f t="shared" si="1"/>
        <v>9586.9439999999995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69023.916800000006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6089.15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6089.15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75113.066800000001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79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81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34:F34"/>
    <mergeCell ref="B2:G2"/>
    <mergeCell ref="A5:G5"/>
    <mergeCell ref="A6:G6"/>
    <mergeCell ref="A28:F28"/>
    <mergeCell ref="A29:G29"/>
    <mergeCell ref="A41:G41"/>
    <mergeCell ref="A35:F35"/>
    <mergeCell ref="A36:G36"/>
    <mergeCell ref="A37:G37"/>
    <mergeCell ref="A38:G38"/>
    <mergeCell ref="A39:G39"/>
    <mergeCell ref="A40:G40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6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83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44681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66</v>
      </c>
      <c r="C27" s="13" t="s">
        <v>10</v>
      </c>
      <c r="D27" s="14">
        <v>2.2799999999999998</v>
      </c>
      <c r="E27" s="7">
        <v>4204.8</v>
      </c>
      <c r="F27" s="10" t="s">
        <v>21</v>
      </c>
      <c r="G27" s="8">
        <f t="shared" si="1"/>
        <v>9586.9439999999995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69023.916800000006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15853.7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15853.7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84877.616800000003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82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84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3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85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44712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66</v>
      </c>
      <c r="C27" s="13" t="s">
        <v>10</v>
      </c>
      <c r="D27" s="14">
        <v>2.2799999999999998</v>
      </c>
      <c r="E27" s="7">
        <v>4204.8</v>
      </c>
      <c r="F27" s="10" t="s">
        <v>21</v>
      </c>
      <c r="G27" s="8">
        <f t="shared" si="1"/>
        <v>9586.9439999999995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69023.916800000006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2474.73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2474.73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71498.646800000002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86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87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34:F34"/>
    <mergeCell ref="B2:G2"/>
    <mergeCell ref="A5:G5"/>
    <mergeCell ref="A6:G6"/>
    <mergeCell ref="A28:F28"/>
    <mergeCell ref="A29:G29"/>
    <mergeCell ref="A41:G41"/>
    <mergeCell ref="A35:F35"/>
    <mergeCell ref="A36:G36"/>
    <mergeCell ref="A37:G37"/>
    <mergeCell ref="A38:G38"/>
    <mergeCell ref="A39:G39"/>
    <mergeCell ref="A40:G40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6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89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44742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66</v>
      </c>
      <c r="C27" s="13" t="s">
        <v>10</v>
      </c>
      <c r="D27" s="14">
        <v>2.2799999999999998</v>
      </c>
      <c r="E27" s="7">
        <v>4204.8</v>
      </c>
      <c r="F27" s="10" t="s">
        <v>21</v>
      </c>
      <c r="G27" s="8">
        <f t="shared" si="1"/>
        <v>9586.9439999999995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69023.916800000006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18455.439999999999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18455.439999999999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87479.356800000009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88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90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9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91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44773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92</v>
      </c>
      <c r="C27" s="13" t="s">
        <v>10</v>
      </c>
      <c r="D27" s="14">
        <v>2.39</v>
      </c>
      <c r="E27" s="7">
        <v>4204.8</v>
      </c>
      <c r="F27" s="10" t="s">
        <v>21</v>
      </c>
      <c r="G27" s="8">
        <f t="shared" si="1"/>
        <v>10049.472000000002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69486.444799999997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2840.43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2840.43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72326.874799999991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93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94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34:F34"/>
    <mergeCell ref="B2:G2"/>
    <mergeCell ref="A5:G5"/>
    <mergeCell ref="A6:G6"/>
    <mergeCell ref="A28:F28"/>
    <mergeCell ref="A29:G29"/>
    <mergeCell ref="A41:G41"/>
    <mergeCell ref="A35:F35"/>
    <mergeCell ref="A36:G36"/>
    <mergeCell ref="A37:G37"/>
    <mergeCell ref="A38:G38"/>
    <mergeCell ref="A39:G39"/>
    <mergeCell ref="A40:G40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22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97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44804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92</v>
      </c>
      <c r="C27" s="13" t="s">
        <v>10</v>
      </c>
      <c r="D27" s="14">
        <v>2.39</v>
      </c>
      <c r="E27" s="7">
        <v>4204.8</v>
      </c>
      <c r="F27" s="10" t="s">
        <v>21</v>
      </c>
      <c r="G27" s="8">
        <f t="shared" si="1"/>
        <v>10049.472000000002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69486.444799999997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1312.23</v>
      </c>
    </row>
    <row r="32" spans="1:7" s="3" customFormat="1" ht="36.6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f>D32*E32</f>
        <v>27778</v>
      </c>
    </row>
    <row r="33" spans="1:7" s="3" customFormat="1" ht="34.5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f>D33*E33</f>
        <v>20045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49135.229999999996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118621.67479999999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98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99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41:G41"/>
    <mergeCell ref="A35:F35"/>
    <mergeCell ref="A36:G36"/>
    <mergeCell ref="A37:G37"/>
    <mergeCell ref="A38:G38"/>
    <mergeCell ref="A39:G39"/>
    <mergeCell ref="A40:G40"/>
    <mergeCell ref="A34:F34"/>
    <mergeCell ref="B2:G2"/>
    <mergeCell ref="A5:G5"/>
    <mergeCell ref="A6:G6"/>
    <mergeCell ref="A28:F28"/>
    <mergeCell ref="A29:G29"/>
  </mergeCells>
  <pageMargins left="0.70866141732283472" right="0.31496062992125984" top="0.23622047244094491" bottom="0.15748031496062992" header="0.15748031496062992" footer="0.15748031496062992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6" zoomScale="55" zoomScaleNormal="100" zoomScaleSheetLayoutView="55" workbookViewId="0">
      <selection activeCell="G28" sqref="G2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5.85546875" style="15" customWidth="1"/>
    <col min="7" max="7" width="19.85546875" style="18" customWidth="1"/>
    <col min="8" max="251" width="9.140625" style="1"/>
    <col min="252" max="252" width="5.85546875" style="1" customWidth="1"/>
    <col min="253" max="253" width="8.140625" style="1" customWidth="1"/>
    <col min="254" max="254" width="48" style="1" customWidth="1"/>
    <col min="255" max="255" width="22.5703125" style="1" customWidth="1"/>
    <col min="256" max="256" width="14.7109375" style="1" customWidth="1"/>
    <col min="257" max="257" width="12.42578125" style="1" customWidth="1"/>
    <col min="258" max="258" width="23.7109375" style="1" customWidth="1"/>
    <col min="259" max="260" width="15.5703125" style="1" customWidth="1"/>
    <col min="261" max="507" width="9.140625" style="1"/>
    <col min="508" max="508" width="5.85546875" style="1" customWidth="1"/>
    <col min="509" max="509" width="8.140625" style="1" customWidth="1"/>
    <col min="510" max="510" width="48" style="1" customWidth="1"/>
    <col min="511" max="511" width="22.5703125" style="1" customWidth="1"/>
    <col min="512" max="512" width="14.7109375" style="1" customWidth="1"/>
    <col min="513" max="513" width="12.42578125" style="1" customWidth="1"/>
    <col min="514" max="514" width="23.7109375" style="1" customWidth="1"/>
    <col min="515" max="516" width="15.5703125" style="1" customWidth="1"/>
    <col min="517" max="763" width="9.140625" style="1"/>
    <col min="764" max="764" width="5.85546875" style="1" customWidth="1"/>
    <col min="765" max="765" width="8.140625" style="1" customWidth="1"/>
    <col min="766" max="766" width="48" style="1" customWidth="1"/>
    <col min="767" max="767" width="22.5703125" style="1" customWidth="1"/>
    <col min="768" max="768" width="14.7109375" style="1" customWidth="1"/>
    <col min="769" max="769" width="12.42578125" style="1" customWidth="1"/>
    <col min="770" max="770" width="23.7109375" style="1" customWidth="1"/>
    <col min="771" max="772" width="15.5703125" style="1" customWidth="1"/>
    <col min="773" max="1019" width="9.140625" style="1"/>
    <col min="1020" max="1020" width="5.85546875" style="1" customWidth="1"/>
    <col min="1021" max="1021" width="8.140625" style="1" customWidth="1"/>
    <col min="1022" max="1022" width="48" style="1" customWidth="1"/>
    <col min="1023" max="1023" width="22.5703125" style="1" customWidth="1"/>
    <col min="1024" max="1024" width="14.7109375" style="1" customWidth="1"/>
    <col min="1025" max="1025" width="12.42578125" style="1" customWidth="1"/>
    <col min="1026" max="1026" width="23.7109375" style="1" customWidth="1"/>
    <col min="1027" max="1028" width="15.5703125" style="1" customWidth="1"/>
    <col min="1029" max="1275" width="9.140625" style="1"/>
    <col min="1276" max="1276" width="5.85546875" style="1" customWidth="1"/>
    <col min="1277" max="1277" width="8.140625" style="1" customWidth="1"/>
    <col min="1278" max="1278" width="48" style="1" customWidth="1"/>
    <col min="1279" max="1279" width="22.5703125" style="1" customWidth="1"/>
    <col min="1280" max="1280" width="14.7109375" style="1" customWidth="1"/>
    <col min="1281" max="1281" width="12.42578125" style="1" customWidth="1"/>
    <col min="1282" max="1282" width="23.7109375" style="1" customWidth="1"/>
    <col min="1283" max="1284" width="15.5703125" style="1" customWidth="1"/>
    <col min="1285" max="1531" width="9.140625" style="1"/>
    <col min="1532" max="1532" width="5.85546875" style="1" customWidth="1"/>
    <col min="1533" max="1533" width="8.140625" style="1" customWidth="1"/>
    <col min="1534" max="1534" width="48" style="1" customWidth="1"/>
    <col min="1535" max="1535" width="22.5703125" style="1" customWidth="1"/>
    <col min="1536" max="1536" width="14.7109375" style="1" customWidth="1"/>
    <col min="1537" max="1537" width="12.42578125" style="1" customWidth="1"/>
    <col min="1538" max="1538" width="23.7109375" style="1" customWidth="1"/>
    <col min="1539" max="1540" width="15.5703125" style="1" customWidth="1"/>
    <col min="1541" max="1787" width="9.140625" style="1"/>
    <col min="1788" max="1788" width="5.85546875" style="1" customWidth="1"/>
    <col min="1789" max="1789" width="8.140625" style="1" customWidth="1"/>
    <col min="1790" max="1790" width="48" style="1" customWidth="1"/>
    <col min="1791" max="1791" width="22.5703125" style="1" customWidth="1"/>
    <col min="1792" max="1792" width="14.7109375" style="1" customWidth="1"/>
    <col min="1793" max="1793" width="12.42578125" style="1" customWidth="1"/>
    <col min="1794" max="1794" width="23.7109375" style="1" customWidth="1"/>
    <col min="1795" max="1796" width="15.5703125" style="1" customWidth="1"/>
    <col min="1797" max="2043" width="9.140625" style="1"/>
    <col min="2044" max="2044" width="5.85546875" style="1" customWidth="1"/>
    <col min="2045" max="2045" width="8.140625" style="1" customWidth="1"/>
    <col min="2046" max="2046" width="48" style="1" customWidth="1"/>
    <col min="2047" max="2047" width="22.5703125" style="1" customWidth="1"/>
    <col min="2048" max="2048" width="14.7109375" style="1" customWidth="1"/>
    <col min="2049" max="2049" width="12.42578125" style="1" customWidth="1"/>
    <col min="2050" max="2050" width="23.7109375" style="1" customWidth="1"/>
    <col min="2051" max="2052" width="15.5703125" style="1" customWidth="1"/>
    <col min="2053" max="2299" width="9.140625" style="1"/>
    <col min="2300" max="2300" width="5.85546875" style="1" customWidth="1"/>
    <col min="2301" max="2301" width="8.140625" style="1" customWidth="1"/>
    <col min="2302" max="2302" width="48" style="1" customWidth="1"/>
    <col min="2303" max="2303" width="22.5703125" style="1" customWidth="1"/>
    <col min="2304" max="2304" width="14.7109375" style="1" customWidth="1"/>
    <col min="2305" max="2305" width="12.42578125" style="1" customWidth="1"/>
    <col min="2306" max="2306" width="23.7109375" style="1" customWidth="1"/>
    <col min="2307" max="2308" width="15.5703125" style="1" customWidth="1"/>
    <col min="2309" max="2555" width="9.140625" style="1"/>
    <col min="2556" max="2556" width="5.85546875" style="1" customWidth="1"/>
    <col min="2557" max="2557" width="8.140625" style="1" customWidth="1"/>
    <col min="2558" max="2558" width="48" style="1" customWidth="1"/>
    <col min="2559" max="2559" width="22.5703125" style="1" customWidth="1"/>
    <col min="2560" max="2560" width="14.7109375" style="1" customWidth="1"/>
    <col min="2561" max="2561" width="12.42578125" style="1" customWidth="1"/>
    <col min="2562" max="2562" width="23.7109375" style="1" customWidth="1"/>
    <col min="2563" max="2564" width="15.5703125" style="1" customWidth="1"/>
    <col min="2565" max="2811" width="9.140625" style="1"/>
    <col min="2812" max="2812" width="5.85546875" style="1" customWidth="1"/>
    <col min="2813" max="2813" width="8.140625" style="1" customWidth="1"/>
    <col min="2814" max="2814" width="48" style="1" customWidth="1"/>
    <col min="2815" max="2815" width="22.5703125" style="1" customWidth="1"/>
    <col min="2816" max="2816" width="14.7109375" style="1" customWidth="1"/>
    <col min="2817" max="2817" width="12.42578125" style="1" customWidth="1"/>
    <col min="2818" max="2818" width="23.7109375" style="1" customWidth="1"/>
    <col min="2819" max="2820" width="15.5703125" style="1" customWidth="1"/>
    <col min="2821" max="3067" width="9.140625" style="1"/>
    <col min="3068" max="3068" width="5.85546875" style="1" customWidth="1"/>
    <col min="3069" max="3069" width="8.140625" style="1" customWidth="1"/>
    <col min="3070" max="3070" width="48" style="1" customWidth="1"/>
    <col min="3071" max="3071" width="22.5703125" style="1" customWidth="1"/>
    <col min="3072" max="3072" width="14.7109375" style="1" customWidth="1"/>
    <col min="3073" max="3073" width="12.42578125" style="1" customWidth="1"/>
    <col min="3074" max="3074" width="23.7109375" style="1" customWidth="1"/>
    <col min="3075" max="3076" width="15.5703125" style="1" customWidth="1"/>
    <col min="3077" max="3323" width="9.140625" style="1"/>
    <col min="3324" max="3324" width="5.85546875" style="1" customWidth="1"/>
    <col min="3325" max="3325" width="8.140625" style="1" customWidth="1"/>
    <col min="3326" max="3326" width="48" style="1" customWidth="1"/>
    <col min="3327" max="3327" width="22.5703125" style="1" customWidth="1"/>
    <col min="3328" max="3328" width="14.7109375" style="1" customWidth="1"/>
    <col min="3329" max="3329" width="12.42578125" style="1" customWidth="1"/>
    <col min="3330" max="3330" width="23.7109375" style="1" customWidth="1"/>
    <col min="3331" max="3332" width="15.5703125" style="1" customWidth="1"/>
    <col min="3333" max="3579" width="9.140625" style="1"/>
    <col min="3580" max="3580" width="5.85546875" style="1" customWidth="1"/>
    <col min="3581" max="3581" width="8.140625" style="1" customWidth="1"/>
    <col min="3582" max="3582" width="48" style="1" customWidth="1"/>
    <col min="3583" max="3583" width="22.5703125" style="1" customWidth="1"/>
    <col min="3584" max="3584" width="14.7109375" style="1" customWidth="1"/>
    <col min="3585" max="3585" width="12.42578125" style="1" customWidth="1"/>
    <col min="3586" max="3586" width="23.7109375" style="1" customWidth="1"/>
    <col min="3587" max="3588" width="15.5703125" style="1" customWidth="1"/>
    <col min="3589" max="3835" width="9.140625" style="1"/>
    <col min="3836" max="3836" width="5.85546875" style="1" customWidth="1"/>
    <col min="3837" max="3837" width="8.140625" style="1" customWidth="1"/>
    <col min="3838" max="3838" width="48" style="1" customWidth="1"/>
    <col min="3839" max="3839" width="22.5703125" style="1" customWidth="1"/>
    <col min="3840" max="3840" width="14.7109375" style="1" customWidth="1"/>
    <col min="3841" max="3841" width="12.42578125" style="1" customWidth="1"/>
    <col min="3842" max="3842" width="23.7109375" style="1" customWidth="1"/>
    <col min="3843" max="3844" width="15.5703125" style="1" customWidth="1"/>
    <col min="3845" max="4091" width="9.140625" style="1"/>
    <col min="4092" max="4092" width="5.85546875" style="1" customWidth="1"/>
    <col min="4093" max="4093" width="8.140625" style="1" customWidth="1"/>
    <col min="4094" max="4094" width="48" style="1" customWidth="1"/>
    <col min="4095" max="4095" width="22.5703125" style="1" customWidth="1"/>
    <col min="4096" max="4096" width="14.7109375" style="1" customWidth="1"/>
    <col min="4097" max="4097" width="12.42578125" style="1" customWidth="1"/>
    <col min="4098" max="4098" width="23.7109375" style="1" customWidth="1"/>
    <col min="4099" max="4100" width="15.5703125" style="1" customWidth="1"/>
    <col min="4101" max="4347" width="9.140625" style="1"/>
    <col min="4348" max="4348" width="5.85546875" style="1" customWidth="1"/>
    <col min="4349" max="4349" width="8.140625" style="1" customWidth="1"/>
    <col min="4350" max="4350" width="48" style="1" customWidth="1"/>
    <col min="4351" max="4351" width="22.5703125" style="1" customWidth="1"/>
    <col min="4352" max="4352" width="14.7109375" style="1" customWidth="1"/>
    <col min="4353" max="4353" width="12.42578125" style="1" customWidth="1"/>
    <col min="4354" max="4354" width="23.7109375" style="1" customWidth="1"/>
    <col min="4355" max="4356" width="15.5703125" style="1" customWidth="1"/>
    <col min="4357" max="4603" width="9.140625" style="1"/>
    <col min="4604" max="4604" width="5.85546875" style="1" customWidth="1"/>
    <col min="4605" max="4605" width="8.140625" style="1" customWidth="1"/>
    <col min="4606" max="4606" width="48" style="1" customWidth="1"/>
    <col min="4607" max="4607" width="22.5703125" style="1" customWidth="1"/>
    <col min="4608" max="4608" width="14.7109375" style="1" customWidth="1"/>
    <col min="4609" max="4609" width="12.42578125" style="1" customWidth="1"/>
    <col min="4610" max="4610" width="23.7109375" style="1" customWidth="1"/>
    <col min="4611" max="4612" width="15.5703125" style="1" customWidth="1"/>
    <col min="4613" max="4859" width="9.140625" style="1"/>
    <col min="4860" max="4860" width="5.85546875" style="1" customWidth="1"/>
    <col min="4861" max="4861" width="8.140625" style="1" customWidth="1"/>
    <col min="4862" max="4862" width="48" style="1" customWidth="1"/>
    <col min="4863" max="4863" width="22.5703125" style="1" customWidth="1"/>
    <col min="4864" max="4864" width="14.7109375" style="1" customWidth="1"/>
    <col min="4865" max="4865" width="12.42578125" style="1" customWidth="1"/>
    <col min="4866" max="4866" width="23.7109375" style="1" customWidth="1"/>
    <col min="4867" max="4868" width="15.5703125" style="1" customWidth="1"/>
    <col min="4869" max="5115" width="9.140625" style="1"/>
    <col min="5116" max="5116" width="5.85546875" style="1" customWidth="1"/>
    <col min="5117" max="5117" width="8.140625" style="1" customWidth="1"/>
    <col min="5118" max="5118" width="48" style="1" customWidth="1"/>
    <col min="5119" max="5119" width="22.5703125" style="1" customWidth="1"/>
    <col min="5120" max="5120" width="14.7109375" style="1" customWidth="1"/>
    <col min="5121" max="5121" width="12.42578125" style="1" customWidth="1"/>
    <col min="5122" max="5122" width="23.7109375" style="1" customWidth="1"/>
    <col min="5123" max="5124" width="15.5703125" style="1" customWidth="1"/>
    <col min="5125" max="5371" width="9.140625" style="1"/>
    <col min="5372" max="5372" width="5.85546875" style="1" customWidth="1"/>
    <col min="5373" max="5373" width="8.140625" style="1" customWidth="1"/>
    <col min="5374" max="5374" width="48" style="1" customWidth="1"/>
    <col min="5375" max="5375" width="22.5703125" style="1" customWidth="1"/>
    <col min="5376" max="5376" width="14.7109375" style="1" customWidth="1"/>
    <col min="5377" max="5377" width="12.42578125" style="1" customWidth="1"/>
    <col min="5378" max="5378" width="23.7109375" style="1" customWidth="1"/>
    <col min="5379" max="5380" width="15.5703125" style="1" customWidth="1"/>
    <col min="5381" max="5627" width="9.140625" style="1"/>
    <col min="5628" max="5628" width="5.85546875" style="1" customWidth="1"/>
    <col min="5629" max="5629" width="8.140625" style="1" customWidth="1"/>
    <col min="5630" max="5630" width="48" style="1" customWidth="1"/>
    <col min="5631" max="5631" width="22.5703125" style="1" customWidth="1"/>
    <col min="5632" max="5632" width="14.7109375" style="1" customWidth="1"/>
    <col min="5633" max="5633" width="12.42578125" style="1" customWidth="1"/>
    <col min="5634" max="5634" width="23.7109375" style="1" customWidth="1"/>
    <col min="5635" max="5636" width="15.5703125" style="1" customWidth="1"/>
    <col min="5637" max="5883" width="9.140625" style="1"/>
    <col min="5884" max="5884" width="5.85546875" style="1" customWidth="1"/>
    <col min="5885" max="5885" width="8.140625" style="1" customWidth="1"/>
    <col min="5886" max="5886" width="48" style="1" customWidth="1"/>
    <col min="5887" max="5887" width="22.5703125" style="1" customWidth="1"/>
    <col min="5888" max="5888" width="14.7109375" style="1" customWidth="1"/>
    <col min="5889" max="5889" width="12.42578125" style="1" customWidth="1"/>
    <col min="5890" max="5890" width="23.7109375" style="1" customWidth="1"/>
    <col min="5891" max="5892" width="15.5703125" style="1" customWidth="1"/>
    <col min="5893" max="6139" width="9.140625" style="1"/>
    <col min="6140" max="6140" width="5.85546875" style="1" customWidth="1"/>
    <col min="6141" max="6141" width="8.140625" style="1" customWidth="1"/>
    <col min="6142" max="6142" width="48" style="1" customWidth="1"/>
    <col min="6143" max="6143" width="22.5703125" style="1" customWidth="1"/>
    <col min="6144" max="6144" width="14.7109375" style="1" customWidth="1"/>
    <col min="6145" max="6145" width="12.42578125" style="1" customWidth="1"/>
    <col min="6146" max="6146" width="23.7109375" style="1" customWidth="1"/>
    <col min="6147" max="6148" width="15.5703125" style="1" customWidth="1"/>
    <col min="6149" max="6395" width="9.140625" style="1"/>
    <col min="6396" max="6396" width="5.85546875" style="1" customWidth="1"/>
    <col min="6397" max="6397" width="8.140625" style="1" customWidth="1"/>
    <col min="6398" max="6398" width="48" style="1" customWidth="1"/>
    <col min="6399" max="6399" width="22.5703125" style="1" customWidth="1"/>
    <col min="6400" max="6400" width="14.7109375" style="1" customWidth="1"/>
    <col min="6401" max="6401" width="12.42578125" style="1" customWidth="1"/>
    <col min="6402" max="6402" width="23.7109375" style="1" customWidth="1"/>
    <col min="6403" max="6404" width="15.5703125" style="1" customWidth="1"/>
    <col min="6405" max="6651" width="9.140625" style="1"/>
    <col min="6652" max="6652" width="5.85546875" style="1" customWidth="1"/>
    <col min="6653" max="6653" width="8.140625" style="1" customWidth="1"/>
    <col min="6654" max="6654" width="48" style="1" customWidth="1"/>
    <col min="6655" max="6655" width="22.5703125" style="1" customWidth="1"/>
    <col min="6656" max="6656" width="14.7109375" style="1" customWidth="1"/>
    <col min="6657" max="6657" width="12.42578125" style="1" customWidth="1"/>
    <col min="6658" max="6658" width="23.7109375" style="1" customWidth="1"/>
    <col min="6659" max="6660" width="15.5703125" style="1" customWidth="1"/>
    <col min="6661" max="6907" width="9.140625" style="1"/>
    <col min="6908" max="6908" width="5.85546875" style="1" customWidth="1"/>
    <col min="6909" max="6909" width="8.140625" style="1" customWidth="1"/>
    <col min="6910" max="6910" width="48" style="1" customWidth="1"/>
    <col min="6911" max="6911" width="22.5703125" style="1" customWidth="1"/>
    <col min="6912" max="6912" width="14.7109375" style="1" customWidth="1"/>
    <col min="6913" max="6913" width="12.42578125" style="1" customWidth="1"/>
    <col min="6914" max="6914" width="23.7109375" style="1" customWidth="1"/>
    <col min="6915" max="6916" width="15.5703125" style="1" customWidth="1"/>
    <col min="6917" max="7163" width="9.140625" style="1"/>
    <col min="7164" max="7164" width="5.85546875" style="1" customWidth="1"/>
    <col min="7165" max="7165" width="8.140625" style="1" customWidth="1"/>
    <col min="7166" max="7166" width="48" style="1" customWidth="1"/>
    <col min="7167" max="7167" width="22.5703125" style="1" customWidth="1"/>
    <col min="7168" max="7168" width="14.7109375" style="1" customWidth="1"/>
    <col min="7169" max="7169" width="12.42578125" style="1" customWidth="1"/>
    <col min="7170" max="7170" width="23.7109375" style="1" customWidth="1"/>
    <col min="7171" max="7172" width="15.5703125" style="1" customWidth="1"/>
    <col min="7173" max="7419" width="9.140625" style="1"/>
    <col min="7420" max="7420" width="5.85546875" style="1" customWidth="1"/>
    <col min="7421" max="7421" width="8.140625" style="1" customWidth="1"/>
    <col min="7422" max="7422" width="48" style="1" customWidth="1"/>
    <col min="7423" max="7423" width="22.5703125" style="1" customWidth="1"/>
    <col min="7424" max="7424" width="14.7109375" style="1" customWidth="1"/>
    <col min="7425" max="7425" width="12.42578125" style="1" customWidth="1"/>
    <col min="7426" max="7426" width="23.7109375" style="1" customWidth="1"/>
    <col min="7427" max="7428" width="15.5703125" style="1" customWidth="1"/>
    <col min="7429" max="7675" width="9.140625" style="1"/>
    <col min="7676" max="7676" width="5.85546875" style="1" customWidth="1"/>
    <col min="7677" max="7677" width="8.140625" style="1" customWidth="1"/>
    <col min="7678" max="7678" width="48" style="1" customWidth="1"/>
    <col min="7679" max="7679" width="22.5703125" style="1" customWidth="1"/>
    <col min="7680" max="7680" width="14.7109375" style="1" customWidth="1"/>
    <col min="7681" max="7681" width="12.42578125" style="1" customWidth="1"/>
    <col min="7682" max="7682" width="23.7109375" style="1" customWidth="1"/>
    <col min="7683" max="7684" width="15.5703125" style="1" customWidth="1"/>
    <col min="7685" max="7931" width="9.140625" style="1"/>
    <col min="7932" max="7932" width="5.85546875" style="1" customWidth="1"/>
    <col min="7933" max="7933" width="8.140625" style="1" customWidth="1"/>
    <col min="7934" max="7934" width="48" style="1" customWidth="1"/>
    <col min="7935" max="7935" width="22.5703125" style="1" customWidth="1"/>
    <col min="7936" max="7936" width="14.7109375" style="1" customWidth="1"/>
    <col min="7937" max="7937" width="12.42578125" style="1" customWidth="1"/>
    <col min="7938" max="7938" width="23.7109375" style="1" customWidth="1"/>
    <col min="7939" max="7940" width="15.5703125" style="1" customWidth="1"/>
    <col min="7941" max="8187" width="9.140625" style="1"/>
    <col min="8188" max="8188" width="5.85546875" style="1" customWidth="1"/>
    <col min="8189" max="8189" width="8.140625" style="1" customWidth="1"/>
    <col min="8190" max="8190" width="48" style="1" customWidth="1"/>
    <col min="8191" max="8191" width="22.5703125" style="1" customWidth="1"/>
    <col min="8192" max="8192" width="14.7109375" style="1" customWidth="1"/>
    <col min="8193" max="8193" width="12.42578125" style="1" customWidth="1"/>
    <col min="8194" max="8194" width="23.7109375" style="1" customWidth="1"/>
    <col min="8195" max="8196" width="15.5703125" style="1" customWidth="1"/>
    <col min="8197" max="8443" width="9.140625" style="1"/>
    <col min="8444" max="8444" width="5.85546875" style="1" customWidth="1"/>
    <col min="8445" max="8445" width="8.140625" style="1" customWidth="1"/>
    <col min="8446" max="8446" width="48" style="1" customWidth="1"/>
    <col min="8447" max="8447" width="22.5703125" style="1" customWidth="1"/>
    <col min="8448" max="8448" width="14.7109375" style="1" customWidth="1"/>
    <col min="8449" max="8449" width="12.42578125" style="1" customWidth="1"/>
    <col min="8450" max="8450" width="23.7109375" style="1" customWidth="1"/>
    <col min="8451" max="8452" width="15.5703125" style="1" customWidth="1"/>
    <col min="8453" max="8699" width="9.140625" style="1"/>
    <col min="8700" max="8700" width="5.85546875" style="1" customWidth="1"/>
    <col min="8701" max="8701" width="8.140625" style="1" customWidth="1"/>
    <col min="8702" max="8702" width="48" style="1" customWidth="1"/>
    <col min="8703" max="8703" width="22.5703125" style="1" customWidth="1"/>
    <col min="8704" max="8704" width="14.7109375" style="1" customWidth="1"/>
    <col min="8705" max="8705" width="12.42578125" style="1" customWidth="1"/>
    <col min="8706" max="8706" width="23.7109375" style="1" customWidth="1"/>
    <col min="8707" max="8708" width="15.5703125" style="1" customWidth="1"/>
    <col min="8709" max="8955" width="9.140625" style="1"/>
    <col min="8956" max="8956" width="5.85546875" style="1" customWidth="1"/>
    <col min="8957" max="8957" width="8.140625" style="1" customWidth="1"/>
    <col min="8958" max="8958" width="48" style="1" customWidth="1"/>
    <col min="8959" max="8959" width="22.5703125" style="1" customWidth="1"/>
    <col min="8960" max="8960" width="14.7109375" style="1" customWidth="1"/>
    <col min="8961" max="8961" width="12.42578125" style="1" customWidth="1"/>
    <col min="8962" max="8962" width="23.7109375" style="1" customWidth="1"/>
    <col min="8963" max="8964" width="15.5703125" style="1" customWidth="1"/>
    <col min="8965" max="9211" width="9.140625" style="1"/>
    <col min="9212" max="9212" width="5.85546875" style="1" customWidth="1"/>
    <col min="9213" max="9213" width="8.140625" style="1" customWidth="1"/>
    <col min="9214" max="9214" width="48" style="1" customWidth="1"/>
    <col min="9215" max="9215" width="22.5703125" style="1" customWidth="1"/>
    <col min="9216" max="9216" width="14.7109375" style="1" customWidth="1"/>
    <col min="9217" max="9217" width="12.42578125" style="1" customWidth="1"/>
    <col min="9218" max="9218" width="23.7109375" style="1" customWidth="1"/>
    <col min="9219" max="9220" width="15.5703125" style="1" customWidth="1"/>
    <col min="9221" max="9467" width="9.140625" style="1"/>
    <col min="9468" max="9468" width="5.85546875" style="1" customWidth="1"/>
    <col min="9469" max="9469" width="8.140625" style="1" customWidth="1"/>
    <col min="9470" max="9470" width="48" style="1" customWidth="1"/>
    <col min="9471" max="9471" width="22.5703125" style="1" customWidth="1"/>
    <col min="9472" max="9472" width="14.7109375" style="1" customWidth="1"/>
    <col min="9473" max="9473" width="12.42578125" style="1" customWidth="1"/>
    <col min="9474" max="9474" width="23.7109375" style="1" customWidth="1"/>
    <col min="9475" max="9476" width="15.5703125" style="1" customWidth="1"/>
    <col min="9477" max="9723" width="9.140625" style="1"/>
    <col min="9724" max="9724" width="5.85546875" style="1" customWidth="1"/>
    <col min="9725" max="9725" width="8.140625" style="1" customWidth="1"/>
    <col min="9726" max="9726" width="48" style="1" customWidth="1"/>
    <col min="9727" max="9727" width="22.5703125" style="1" customWidth="1"/>
    <col min="9728" max="9728" width="14.7109375" style="1" customWidth="1"/>
    <col min="9729" max="9729" width="12.42578125" style="1" customWidth="1"/>
    <col min="9730" max="9730" width="23.7109375" style="1" customWidth="1"/>
    <col min="9731" max="9732" width="15.5703125" style="1" customWidth="1"/>
    <col min="9733" max="9979" width="9.140625" style="1"/>
    <col min="9980" max="9980" width="5.85546875" style="1" customWidth="1"/>
    <col min="9981" max="9981" width="8.140625" style="1" customWidth="1"/>
    <col min="9982" max="9982" width="48" style="1" customWidth="1"/>
    <col min="9983" max="9983" width="22.5703125" style="1" customWidth="1"/>
    <col min="9984" max="9984" width="14.7109375" style="1" customWidth="1"/>
    <col min="9985" max="9985" width="12.42578125" style="1" customWidth="1"/>
    <col min="9986" max="9986" width="23.7109375" style="1" customWidth="1"/>
    <col min="9987" max="9988" width="15.5703125" style="1" customWidth="1"/>
    <col min="9989" max="10235" width="9.140625" style="1"/>
    <col min="10236" max="10236" width="5.85546875" style="1" customWidth="1"/>
    <col min="10237" max="10237" width="8.140625" style="1" customWidth="1"/>
    <col min="10238" max="10238" width="48" style="1" customWidth="1"/>
    <col min="10239" max="10239" width="22.5703125" style="1" customWidth="1"/>
    <col min="10240" max="10240" width="14.7109375" style="1" customWidth="1"/>
    <col min="10241" max="10241" width="12.42578125" style="1" customWidth="1"/>
    <col min="10242" max="10242" width="23.7109375" style="1" customWidth="1"/>
    <col min="10243" max="10244" width="15.5703125" style="1" customWidth="1"/>
    <col min="10245" max="10491" width="9.140625" style="1"/>
    <col min="10492" max="10492" width="5.85546875" style="1" customWidth="1"/>
    <col min="10493" max="10493" width="8.140625" style="1" customWidth="1"/>
    <col min="10494" max="10494" width="48" style="1" customWidth="1"/>
    <col min="10495" max="10495" width="22.5703125" style="1" customWidth="1"/>
    <col min="10496" max="10496" width="14.7109375" style="1" customWidth="1"/>
    <col min="10497" max="10497" width="12.42578125" style="1" customWidth="1"/>
    <col min="10498" max="10498" width="23.7109375" style="1" customWidth="1"/>
    <col min="10499" max="10500" width="15.5703125" style="1" customWidth="1"/>
    <col min="10501" max="10747" width="9.140625" style="1"/>
    <col min="10748" max="10748" width="5.85546875" style="1" customWidth="1"/>
    <col min="10749" max="10749" width="8.140625" style="1" customWidth="1"/>
    <col min="10750" max="10750" width="48" style="1" customWidth="1"/>
    <col min="10751" max="10751" width="22.5703125" style="1" customWidth="1"/>
    <col min="10752" max="10752" width="14.7109375" style="1" customWidth="1"/>
    <col min="10753" max="10753" width="12.42578125" style="1" customWidth="1"/>
    <col min="10754" max="10754" width="23.7109375" style="1" customWidth="1"/>
    <col min="10755" max="10756" width="15.5703125" style="1" customWidth="1"/>
    <col min="10757" max="11003" width="9.140625" style="1"/>
    <col min="11004" max="11004" width="5.85546875" style="1" customWidth="1"/>
    <col min="11005" max="11005" width="8.140625" style="1" customWidth="1"/>
    <col min="11006" max="11006" width="48" style="1" customWidth="1"/>
    <col min="11007" max="11007" width="22.5703125" style="1" customWidth="1"/>
    <col min="11008" max="11008" width="14.7109375" style="1" customWidth="1"/>
    <col min="11009" max="11009" width="12.42578125" style="1" customWidth="1"/>
    <col min="11010" max="11010" width="23.7109375" style="1" customWidth="1"/>
    <col min="11011" max="11012" width="15.5703125" style="1" customWidth="1"/>
    <col min="11013" max="11259" width="9.140625" style="1"/>
    <col min="11260" max="11260" width="5.85546875" style="1" customWidth="1"/>
    <col min="11261" max="11261" width="8.140625" style="1" customWidth="1"/>
    <col min="11262" max="11262" width="48" style="1" customWidth="1"/>
    <col min="11263" max="11263" width="22.5703125" style="1" customWidth="1"/>
    <col min="11264" max="11264" width="14.7109375" style="1" customWidth="1"/>
    <col min="11265" max="11265" width="12.42578125" style="1" customWidth="1"/>
    <col min="11266" max="11266" width="23.7109375" style="1" customWidth="1"/>
    <col min="11267" max="11268" width="15.5703125" style="1" customWidth="1"/>
    <col min="11269" max="11515" width="9.140625" style="1"/>
    <col min="11516" max="11516" width="5.85546875" style="1" customWidth="1"/>
    <col min="11517" max="11517" width="8.140625" style="1" customWidth="1"/>
    <col min="11518" max="11518" width="48" style="1" customWidth="1"/>
    <col min="11519" max="11519" width="22.5703125" style="1" customWidth="1"/>
    <col min="11520" max="11520" width="14.7109375" style="1" customWidth="1"/>
    <col min="11521" max="11521" width="12.42578125" style="1" customWidth="1"/>
    <col min="11522" max="11522" width="23.7109375" style="1" customWidth="1"/>
    <col min="11523" max="11524" width="15.5703125" style="1" customWidth="1"/>
    <col min="11525" max="11771" width="9.140625" style="1"/>
    <col min="11772" max="11772" width="5.85546875" style="1" customWidth="1"/>
    <col min="11773" max="11773" width="8.140625" style="1" customWidth="1"/>
    <col min="11774" max="11774" width="48" style="1" customWidth="1"/>
    <col min="11775" max="11775" width="22.5703125" style="1" customWidth="1"/>
    <col min="11776" max="11776" width="14.7109375" style="1" customWidth="1"/>
    <col min="11777" max="11777" width="12.42578125" style="1" customWidth="1"/>
    <col min="11778" max="11778" width="23.7109375" style="1" customWidth="1"/>
    <col min="11779" max="11780" width="15.5703125" style="1" customWidth="1"/>
    <col min="11781" max="12027" width="9.140625" style="1"/>
    <col min="12028" max="12028" width="5.85546875" style="1" customWidth="1"/>
    <col min="12029" max="12029" width="8.140625" style="1" customWidth="1"/>
    <col min="12030" max="12030" width="48" style="1" customWidth="1"/>
    <col min="12031" max="12031" width="22.5703125" style="1" customWidth="1"/>
    <col min="12032" max="12032" width="14.7109375" style="1" customWidth="1"/>
    <col min="12033" max="12033" width="12.42578125" style="1" customWidth="1"/>
    <col min="12034" max="12034" width="23.7109375" style="1" customWidth="1"/>
    <col min="12035" max="12036" width="15.5703125" style="1" customWidth="1"/>
    <col min="12037" max="12283" width="9.140625" style="1"/>
    <col min="12284" max="12284" width="5.85546875" style="1" customWidth="1"/>
    <col min="12285" max="12285" width="8.140625" style="1" customWidth="1"/>
    <col min="12286" max="12286" width="48" style="1" customWidth="1"/>
    <col min="12287" max="12287" width="22.5703125" style="1" customWidth="1"/>
    <col min="12288" max="12288" width="14.7109375" style="1" customWidth="1"/>
    <col min="12289" max="12289" width="12.42578125" style="1" customWidth="1"/>
    <col min="12290" max="12290" width="23.7109375" style="1" customWidth="1"/>
    <col min="12291" max="12292" width="15.5703125" style="1" customWidth="1"/>
    <col min="12293" max="12539" width="9.140625" style="1"/>
    <col min="12540" max="12540" width="5.85546875" style="1" customWidth="1"/>
    <col min="12541" max="12541" width="8.140625" style="1" customWidth="1"/>
    <col min="12542" max="12542" width="48" style="1" customWidth="1"/>
    <col min="12543" max="12543" width="22.5703125" style="1" customWidth="1"/>
    <col min="12544" max="12544" width="14.7109375" style="1" customWidth="1"/>
    <col min="12545" max="12545" width="12.42578125" style="1" customWidth="1"/>
    <col min="12546" max="12546" width="23.7109375" style="1" customWidth="1"/>
    <col min="12547" max="12548" width="15.5703125" style="1" customWidth="1"/>
    <col min="12549" max="12795" width="9.140625" style="1"/>
    <col min="12796" max="12796" width="5.85546875" style="1" customWidth="1"/>
    <col min="12797" max="12797" width="8.140625" style="1" customWidth="1"/>
    <col min="12798" max="12798" width="48" style="1" customWidth="1"/>
    <col min="12799" max="12799" width="22.5703125" style="1" customWidth="1"/>
    <col min="12800" max="12800" width="14.7109375" style="1" customWidth="1"/>
    <col min="12801" max="12801" width="12.42578125" style="1" customWidth="1"/>
    <col min="12802" max="12802" width="23.7109375" style="1" customWidth="1"/>
    <col min="12803" max="12804" width="15.5703125" style="1" customWidth="1"/>
    <col min="12805" max="13051" width="9.140625" style="1"/>
    <col min="13052" max="13052" width="5.85546875" style="1" customWidth="1"/>
    <col min="13053" max="13053" width="8.140625" style="1" customWidth="1"/>
    <col min="13054" max="13054" width="48" style="1" customWidth="1"/>
    <col min="13055" max="13055" width="22.5703125" style="1" customWidth="1"/>
    <col min="13056" max="13056" width="14.7109375" style="1" customWidth="1"/>
    <col min="13057" max="13057" width="12.42578125" style="1" customWidth="1"/>
    <col min="13058" max="13058" width="23.7109375" style="1" customWidth="1"/>
    <col min="13059" max="13060" width="15.5703125" style="1" customWidth="1"/>
    <col min="13061" max="13307" width="9.140625" style="1"/>
    <col min="13308" max="13308" width="5.85546875" style="1" customWidth="1"/>
    <col min="13309" max="13309" width="8.140625" style="1" customWidth="1"/>
    <col min="13310" max="13310" width="48" style="1" customWidth="1"/>
    <col min="13311" max="13311" width="22.5703125" style="1" customWidth="1"/>
    <col min="13312" max="13312" width="14.7109375" style="1" customWidth="1"/>
    <col min="13313" max="13313" width="12.42578125" style="1" customWidth="1"/>
    <col min="13314" max="13314" width="23.7109375" style="1" customWidth="1"/>
    <col min="13315" max="13316" width="15.5703125" style="1" customWidth="1"/>
    <col min="13317" max="13563" width="9.140625" style="1"/>
    <col min="13564" max="13564" width="5.85546875" style="1" customWidth="1"/>
    <col min="13565" max="13565" width="8.140625" style="1" customWidth="1"/>
    <col min="13566" max="13566" width="48" style="1" customWidth="1"/>
    <col min="13567" max="13567" width="22.5703125" style="1" customWidth="1"/>
    <col min="13568" max="13568" width="14.7109375" style="1" customWidth="1"/>
    <col min="13569" max="13569" width="12.42578125" style="1" customWidth="1"/>
    <col min="13570" max="13570" width="23.7109375" style="1" customWidth="1"/>
    <col min="13571" max="13572" width="15.5703125" style="1" customWidth="1"/>
    <col min="13573" max="13819" width="9.140625" style="1"/>
    <col min="13820" max="13820" width="5.85546875" style="1" customWidth="1"/>
    <col min="13821" max="13821" width="8.140625" style="1" customWidth="1"/>
    <col min="13822" max="13822" width="48" style="1" customWidth="1"/>
    <col min="13823" max="13823" width="22.5703125" style="1" customWidth="1"/>
    <col min="13824" max="13824" width="14.7109375" style="1" customWidth="1"/>
    <col min="13825" max="13825" width="12.42578125" style="1" customWidth="1"/>
    <col min="13826" max="13826" width="23.7109375" style="1" customWidth="1"/>
    <col min="13827" max="13828" width="15.5703125" style="1" customWidth="1"/>
    <col min="13829" max="14075" width="9.140625" style="1"/>
    <col min="14076" max="14076" width="5.85546875" style="1" customWidth="1"/>
    <col min="14077" max="14077" width="8.140625" style="1" customWidth="1"/>
    <col min="14078" max="14078" width="48" style="1" customWidth="1"/>
    <col min="14079" max="14079" width="22.5703125" style="1" customWidth="1"/>
    <col min="14080" max="14080" width="14.7109375" style="1" customWidth="1"/>
    <col min="14081" max="14081" width="12.42578125" style="1" customWidth="1"/>
    <col min="14082" max="14082" width="23.7109375" style="1" customWidth="1"/>
    <col min="14083" max="14084" width="15.5703125" style="1" customWidth="1"/>
    <col min="14085" max="14331" width="9.140625" style="1"/>
    <col min="14332" max="14332" width="5.85546875" style="1" customWidth="1"/>
    <col min="14333" max="14333" width="8.140625" style="1" customWidth="1"/>
    <col min="14334" max="14334" width="48" style="1" customWidth="1"/>
    <col min="14335" max="14335" width="22.5703125" style="1" customWidth="1"/>
    <col min="14336" max="14336" width="14.7109375" style="1" customWidth="1"/>
    <col min="14337" max="14337" width="12.42578125" style="1" customWidth="1"/>
    <col min="14338" max="14338" width="23.7109375" style="1" customWidth="1"/>
    <col min="14339" max="14340" width="15.5703125" style="1" customWidth="1"/>
    <col min="14341" max="14587" width="9.140625" style="1"/>
    <col min="14588" max="14588" width="5.85546875" style="1" customWidth="1"/>
    <col min="14589" max="14589" width="8.140625" style="1" customWidth="1"/>
    <col min="14590" max="14590" width="48" style="1" customWidth="1"/>
    <col min="14591" max="14591" width="22.5703125" style="1" customWidth="1"/>
    <col min="14592" max="14592" width="14.7109375" style="1" customWidth="1"/>
    <col min="14593" max="14593" width="12.42578125" style="1" customWidth="1"/>
    <col min="14594" max="14594" width="23.7109375" style="1" customWidth="1"/>
    <col min="14595" max="14596" width="15.5703125" style="1" customWidth="1"/>
    <col min="14597" max="14843" width="9.140625" style="1"/>
    <col min="14844" max="14844" width="5.85546875" style="1" customWidth="1"/>
    <col min="14845" max="14845" width="8.140625" style="1" customWidth="1"/>
    <col min="14846" max="14846" width="48" style="1" customWidth="1"/>
    <col min="14847" max="14847" width="22.5703125" style="1" customWidth="1"/>
    <col min="14848" max="14848" width="14.7109375" style="1" customWidth="1"/>
    <col min="14849" max="14849" width="12.42578125" style="1" customWidth="1"/>
    <col min="14850" max="14850" width="23.7109375" style="1" customWidth="1"/>
    <col min="14851" max="14852" width="15.5703125" style="1" customWidth="1"/>
    <col min="14853" max="15099" width="9.140625" style="1"/>
    <col min="15100" max="15100" width="5.85546875" style="1" customWidth="1"/>
    <col min="15101" max="15101" width="8.140625" style="1" customWidth="1"/>
    <col min="15102" max="15102" width="48" style="1" customWidth="1"/>
    <col min="15103" max="15103" width="22.5703125" style="1" customWidth="1"/>
    <col min="15104" max="15104" width="14.7109375" style="1" customWidth="1"/>
    <col min="15105" max="15105" width="12.42578125" style="1" customWidth="1"/>
    <col min="15106" max="15106" width="23.7109375" style="1" customWidth="1"/>
    <col min="15107" max="15108" width="15.5703125" style="1" customWidth="1"/>
    <col min="15109" max="15355" width="9.140625" style="1"/>
    <col min="15356" max="15356" width="5.85546875" style="1" customWidth="1"/>
    <col min="15357" max="15357" width="8.140625" style="1" customWidth="1"/>
    <col min="15358" max="15358" width="48" style="1" customWidth="1"/>
    <col min="15359" max="15359" width="22.5703125" style="1" customWidth="1"/>
    <col min="15360" max="15360" width="14.7109375" style="1" customWidth="1"/>
    <col min="15361" max="15361" width="12.42578125" style="1" customWidth="1"/>
    <col min="15362" max="15362" width="23.7109375" style="1" customWidth="1"/>
    <col min="15363" max="15364" width="15.5703125" style="1" customWidth="1"/>
    <col min="15365" max="15611" width="9.140625" style="1"/>
    <col min="15612" max="15612" width="5.85546875" style="1" customWidth="1"/>
    <col min="15613" max="15613" width="8.140625" style="1" customWidth="1"/>
    <col min="15614" max="15614" width="48" style="1" customWidth="1"/>
    <col min="15615" max="15615" width="22.5703125" style="1" customWidth="1"/>
    <col min="15616" max="15616" width="14.7109375" style="1" customWidth="1"/>
    <col min="15617" max="15617" width="12.42578125" style="1" customWidth="1"/>
    <col min="15618" max="15618" width="23.7109375" style="1" customWidth="1"/>
    <col min="15619" max="15620" width="15.5703125" style="1" customWidth="1"/>
    <col min="15621" max="15867" width="9.140625" style="1"/>
    <col min="15868" max="15868" width="5.85546875" style="1" customWidth="1"/>
    <col min="15869" max="15869" width="8.140625" style="1" customWidth="1"/>
    <col min="15870" max="15870" width="48" style="1" customWidth="1"/>
    <col min="15871" max="15871" width="22.5703125" style="1" customWidth="1"/>
    <col min="15872" max="15872" width="14.7109375" style="1" customWidth="1"/>
    <col min="15873" max="15873" width="12.42578125" style="1" customWidth="1"/>
    <col min="15874" max="15874" width="23.7109375" style="1" customWidth="1"/>
    <col min="15875" max="15876" width="15.5703125" style="1" customWidth="1"/>
    <col min="15877" max="16123" width="9.140625" style="1"/>
    <col min="16124" max="16124" width="5.85546875" style="1" customWidth="1"/>
    <col min="16125" max="16125" width="8.140625" style="1" customWidth="1"/>
    <col min="16126" max="16126" width="48" style="1" customWidth="1"/>
    <col min="16127" max="16127" width="22.5703125" style="1" customWidth="1"/>
    <col min="16128" max="16128" width="14.7109375" style="1" customWidth="1"/>
    <col min="16129" max="16129" width="12.42578125" style="1" customWidth="1"/>
    <col min="16130" max="16130" width="23.7109375" style="1" customWidth="1"/>
    <col min="16131" max="16132" width="15.5703125" style="1" customWidth="1"/>
    <col min="16133" max="16375" width="9.140625" style="1"/>
    <col min="16376" max="16384" width="8.85546875" style="1" customWidth="1"/>
  </cols>
  <sheetData>
    <row r="1" spans="1:10" s="28" customFormat="1" x14ac:dyDescent="0.25">
      <c r="F1" s="2"/>
      <c r="G1" s="18"/>
    </row>
    <row r="2" spans="1:10" s="28" customFormat="1" ht="47.25" customHeight="1" x14ac:dyDescent="0.25">
      <c r="A2" s="33"/>
      <c r="B2" s="76" t="s">
        <v>100</v>
      </c>
      <c r="C2" s="76"/>
      <c r="D2" s="76"/>
      <c r="E2" s="76"/>
      <c r="F2" s="76"/>
      <c r="G2" s="77"/>
    </row>
    <row r="3" spans="1:10" s="30" customFormat="1" ht="18.75" customHeight="1" x14ac:dyDescent="0.25">
      <c r="A3" s="33"/>
      <c r="B3" s="33" t="s">
        <v>51</v>
      </c>
      <c r="C3" s="33"/>
      <c r="D3" s="33"/>
      <c r="E3" s="33"/>
      <c r="F3" s="34"/>
      <c r="G3" s="71">
        <v>44834</v>
      </c>
    </row>
    <row r="4" spans="1:10" s="30" customFormat="1" ht="21" customHeight="1" x14ac:dyDescent="0.25">
      <c r="A4" s="29"/>
      <c r="B4" s="29"/>
      <c r="C4" s="29"/>
      <c r="D4" s="29"/>
      <c r="E4" s="29"/>
      <c r="F4" s="29"/>
      <c r="G4" s="29"/>
    </row>
    <row r="5" spans="1:10" s="28" customFormat="1" ht="101.25" customHeight="1" x14ac:dyDescent="0.25">
      <c r="A5" s="78" t="s">
        <v>67</v>
      </c>
      <c r="B5" s="79"/>
      <c r="C5" s="79"/>
      <c r="D5" s="79"/>
      <c r="E5" s="79"/>
      <c r="F5" s="79"/>
      <c r="G5" s="79"/>
    </row>
    <row r="6" spans="1:10" s="28" customFormat="1" ht="63.75" customHeight="1" x14ac:dyDescent="0.25">
      <c r="A6" s="78" t="s">
        <v>62</v>
      </c>
      <c r="B6" s="79"/>
      <c r="C6" s="79"/>
      <c r="D6" s="79"/>
      <c r="E6" s="79"/>
      <c r="F6" s="79"/>
      <c r="G6" s="79"/>
    </row>
    <row r="7" spans="1:10" ht="45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8" t="s">
        <v>5</v>
      </c>
      <c r="H7" s="16"/>
      <c r="I7" s="16"/>
      <c r="J7" s="16"/>
    </row>
    <row r="8" spans="1:10" ht="53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4204.8</v>
      </c>
      <c r="F8" s="5" t="s">
        <v>11</v>
      </c>
      <c r="G8" s="8">
        <f>D8*E8</f>
        <v>1429.6320000000001</v>
      </c>
    </row>
    <row r="9" spans="1:10" ht="42" customHeight="1" x14ac:dyDescent="0.25">
      <c r="A9" s="4">
        <f t="shared" ref="A9:A27" si="0">A8+1</f>
        <v>2</v>
      </c>
      <c r="B9" s="20" t="s">
        <v>43</v>
      </c>
      <c r="C9" s="4" t="s">
        <v>10</v>
      </c>
      <c r="D9" s="7">
        <v>0.08</v>
      </c>
      <c r="E9" s="7">
        <v>4204.8</v>
      </c>
      <c r="F9" s="5" t="s">
        <v>11</v>
      </c>
      <c r="G9" s="8">
        <f t="shared" ref="G9:G27" si="1">D9*E9</f>
        <v>336.38400000000001</v>
      </c>
    </row>
    <row r="10" spans="1:10" ht="55.5" customHeight="1" x14ac:dyDescent="0.25">
      <c r="A10" s="4">
        <f t="shared" si="0"/>
        <v>3</v>
      </c>
      <c r="B10" s="6" t="s">
        <v>13</v>
      </c>
      <c r="C10" s="4" t="s">
        <v>12</v>
      </c>
      <c r="D10" s="7">
        <v>0</v>
      </c>
      <c r="E10" s="7">
        <v>4204.8</v>
      </c>
      <c r="F10" s="5" t="s">
        <v>11</v>
      </c>
      <c r="G10" s="8">
        <f t="shared" si="1"/>
        <v>0</v>
      </c>
    </row>
    <row r="11" spans="1:10" ht="55.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4204.8</v>
      </c>
      <c r="F11" s="5" t="s">
        <v>11</v>
      </c>
      <c r="G11" s="8">
        <f t="shared" si="1"/>
        <v>294.33600000000001</v>
      </c>
    </row>
    <row r="12" spans="1:10" ht="82.5" customHeight="1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4204.8</v>
      </c>
      <c r="F12" s="5" t="s">
        <v>11</v>
      </c>
      <c r="G12" s="8">
        <f t="shared" si="1"/>
        <v>168.19200000000001</v>
      </c>
    </row>
    <row r="13" spans="1:10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4204.8</v>
      </c>
      <c r="F13" s="5" t="s">
        <v>11</v>
      </c>
      <c r="G13" s="8">
        <f t="shared" si="1"/>
        <v>883.00800000000004</v>
      </c>
    </row>
    <row r="14" spans="1:10" ht="42.75" customHeight="1" x14ac:dyDescent="0.25">
      <c r="A14" s="4">
        <f t="shared" si="0"/>
        <v>7</v>
      </c>
      <c r="B14" s="6" t="s">
        <v>44</v>
      </c>
      <c r="C14" s="4" t="s">
        <v>22</v>
      </c>
      <c r="D14" s="7">
        <v>0.19</v>
      </c>
      <c r="E14" s="7">
        <v>4204.8</v>
      </c>
      <c r="F14" s="5" t="s">
        <v>11</v>
      </c>
      <c r="G14" s="8">
        <f t="shared" si="1"/>
        <v>798.91200000000003</v>
      </c>
    </row>
    <row r="15" spans="1:10" ht="49.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4204.8</v>
      </c>
      <c r="F15" s="5" t="s">
        <v>11</v>
      </c>
      <c r="G15" s="8">
        <f t="shared" si="1"/>
        <v>840.96</v>
      </c>
    </row>
    <row r="16" spans="1:10" ht="33" customHeight="1" x14ac:dyDescent="0.25">
      <c r="A16" s="4">
        <f t="shared" si="0"/>
        <v>9</v>
      </c>
      <c r="B16" s="6" t="s">
        <v>45</v>
      </c>
      <c r="C16" s="4" t="s">
        <v>10</v>
      </c>
      <c r="D16" s="7">
        <v>0.54</v>
      </c>
      <c r="E16" s="7">
        <v>4204.8</v>
      </c>
      <c r="F16" s="10" t="s">
        <v>47</v>
      </c>
      <c r="G16" s="8">
        <f t="shared" si="1"/>
        <v>2270.5920000000001</v>
      </c>
    </row>
    <row r="17" spans="1:7" ht="33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4204.8</v>
      </c>
      <c r="F17" s="10" t="s">
        <v>47</v>
      </c>
      <c r="G17" s="8">
        <f t="shared" si="1"/>
        <v>1934.2080000000001</v>
      </c>
    </row>
    <row r="18" spans="1:7" ht="31.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4204.8</v>
      </c>
      <c r="F18" s="5" t="s">
        <v>26</v>
      </c>
      <c r="G18" s="8">
        <f t="shared" si="1"/>
        <v>210.24</v>
      </c>
    </row>
    <row r="19" spans="1:7" ht="62.25" customHeight="1" x14ac:dyDescent="0.25">
      <c r="A19" s="4">
        <f t="shared" si="0"/>
        <v>12</v>
      </c>
      <c r="B19" s="6" t="s">
        <v>27</v>
      </c>
      <c r="C19" s="4" t="s">
        <v>22</v>
      </c>
      <c r="D19" s="7">
        <v>0.08</v>
      </c>
      <c r="E19" s="7">
        <v>4204.8</v>
      </c>
      <c r="F19" s="5" t="s">
        <v>28</v>
      </c>
      <c r="G19" s="8">
        <f t="shared" si="1"/>
        <v>336.38400000000001</v>
      </c>
    </row>
    <row r="20" spans="1:7" ht="31.5" x14ac:dyDescent="0.25">
      <c r="A20" s="4">
        <f t="shared" si="0"/>
        <v>13</v>
      </c>
      <c r="B20" s="6" t="s">
        <v>29</v>
      </c>
      <c r="C20" s="4" t="s">
        <v>30</v>
      </c>
      <c r="D20" s="7">
        <v>0.51</v>
      </c>
      <c r="E20" s="7">
        <v>4204.8</v>
      </c>
      <c r="F20" s="5" t="s">
        <v>18</v>
      </c>
      <c r="G20" s="8">
        <f t="shared" si="1"/>
        <v>2144.4480000000003</v>
      </c>
    </row>
    <row r="21" spans="1:7" ht="31.5" x14ac:dyDescent="0.25">
      <c r="A21" s="4">
        <f t="shared" si="0"/>
        <v>14</v>
      </c>
      <c r="B21" s="27" t="s">
        <v>46</v>
      </c>
      <c r="C21" s="4" t="s">
        <v>31</v>
      </c>
      <c r="D21" s="7">
        <v>1.61</v>
      </c>
      <c r="E21" s="7">
        <v>4204.8</v>
      </c>
      <c r="F21" s="10" t="s">
        <v>47</v>
      </c>
      <c r="G21" s="8">
        <f>D21*E21</f>
        <v>6769.728000000001</v>
      </c>
    </row>
    <row r="22" spans="1:7" ht="47.25" x14ac:dyDescent="0.25">
      <c r="A22" s="4">
        <f t="shared" si="0"/>
        <v>15</v>
      </c>
      <c r="B22" s="27" t="s">
        <v>61</v>
      </c>
      <c r="C22" s="4" t="s">
        <v>32</v>
      </c>
      <c r="D22" s="7">
        <v>3.57</v>
      </c>
      <c r="E22" s="7">
        <v>4204.8</v>
      </c>
      <c r="F22" s="5" t="s">
        <v>33</v>
      </c>
      <c r="G22" s="8">
        <f t="shared" si="1"/>
        <v>15011.136</v>
      </c>
    </row>
    <row r="23" spans="1:7" ht="31.5" x14ac:dyDescent="0.25">
      <c r="A23" s="4">
        <f t="shared" si="0"/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47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36</v>
      </c>
      <c r="C24" s="12" t="s">
        <v>10</v>
      </c>
      <c r="D24" s="7">
        <v>1.71</v>
      </c>
      <c r="E24" s="7">
        <v>4204.8</v>
      </c>
      <c r="F24" s="10" t="s">
        <v>47</v>
      </c>
      <c r="G24" s="8">
        <f t="shared" si="1"/>
        <v>7190.2080000000005</v>
      </c>
    </row>
    <row r="25" spans="1:7" x14ac:dyDescent="0.25">
      <c r="A25" s="4">
        <f t="shared" si="0"/>
        <v>18</v>
      </c>
      <c r="B25" s="11" t="s">
        <v>37</v>
      </c>
      <c r="C25" s="12" t="s">
        <v>38</v>
      </c>
      <c r="D25" s="7">
        <v>0.14000000000000001</v>
      </c>
      <c r="E25" s="7">
        <v>4204.8</v>
      </c>
      <c r="F25" s="10" t="s">
        <v>47</v>
      </c>
      <c r="G25" s="8">
        <f t="shared" si="1"/>
        <v>588.67200000000003</v>
      </c>
    </row>
    <row r="26" spans="1:7" ht="33" customHeight="1" x14ac:dyDescent="0.25">
      <c r="A26" s="4">
        <f t="shared" si="0"/>
        <v>19</v>
      </c>
      <c r="B26" s="19" t="s">
        <v>39</v>
      </c>
      <c r="C26" s="9" t="s">
        <v>10</v>
      </c>
      <c r="D26" s="7">
        <v>1.32</v>
      </c>
      <c r="E26" s="7">
        <v>4204.8</v>
      </c>
      <c r="F26" s="10" t="s">
        <v>47</v>
      </c>
      <c r="G26" s="8">
        <f t="shared" si="1"/>
        <v>5550.3360000000002</v>
      </c>
    </row>
    <row r="27" spans="1:7" s="3" customFormat="1" ht="81" customHeight="1" x14ac:dyDescent="0.25">
      <c r="A27" s="4">
        <f t="shared" si="0"/>
        <v>20</v>
      </c>
      <c r="B27" s="20" t="s">
        <v>92</v>
      </c>
      <c r="C27" s="13" t="s">
        <v>10</v>
      </c>
      <c r="D27" s="14">
        <v>2.39</v>
      </c>
      <c r="E27" s="7">
        <v>4204.8</v>
      </c>
      <c r="F27" s="10" t="s">
        <v>21</v>
      </c>
      <c r="G27" s="8">
        <f t="shared" si="1"/>
        <v>10049.472000000002</v>
      </c>
    </row>
    <row r="28" spans="1:7" s="21" customFormat="1" x14ac:dyDescent="0.25">
      <c r="A28" s="80" t="s">
        <v>42</v>
      </c>
      <c r="B28" s="81"/>
      <c r="C28" s="80"/>
      <c r="D28" s="80"/>
      <c r="E28" s="80"/>
      <c r="F28" s="80"/>
      <c r="G28" s="25">
        <f>SUM(G8:G27)</f>
        <v>69486.444799999997</v>
      </c>
    </row>
    <row r="29" spans="1:7" s="3" customFormat="1" x14ac:dyDescent="0.25">
      <c r="A29" s="82" t="s">
        <v>41</v>
      </c>
      <c r="B29" s="82"/>
      <c r="C29" s="82"/>
      <c r="D29" s="82"/>
      <c r="E29" s="82"/>
      <c r="F29" s="82"/>
      <c r="G29" s="82"/>
    </row>
    <row r="30" spans="1:7" s="3" customFormat="1" ht="39.7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17" t="s">
        <v>5</v>
      </c>
    </row>
    <row r="31" spans="1:7" s="3" customFormat="1" ht="36.6" customHeight="1" x14ac:dyDescent="0.25">
      <c r="A31" s="22">
        <v>1</v>
      </c>
      <c r="B31" s="20" t="s">
        <v>41</v>
      </c>
      <c r="C31" s="22"/>
      <c r="D31" s="14"/>
      <c r="E31" s="14"/>
      <c r="F31" s="23" t="s">
        <v>63</v>
      </c>
      <c r="G31" s="17">
        <v>2569.56</v>
      </c>
    </row>
    <row r="32" spans="1:7" s="3" customFormat="1" ht="36.6" hidden="1" customHeight="1" x14ac:dyDescent="0.25">
      <c r="A32" s="22">
        <v>2</v>
      </c>
      <c r="B32" s="20" t="s">
        <v>6</v>
      </c>
      <c r="C32" s="22" t="s">
        <v>7</v>
      </c>
      <c r="D32" s="14">
        <v>14.62</v>
      </c>
      <c r="E32" s="14">
        <v>1900</v>
      </c>
      <c r="F32" s="23" t="s">
        <v>60</v>
      </c>
      <c r="G32" s="17">
        <v>0</v>
      </c>
    </row>
    <row r="33" spans="1:7" s="3" customFormat="1" ht="34.5" hidden="1" customHeight="1" x14ac:dyDescent="0.25">
      <c r="A33" s="22">
        <f>A32+1</f>
        <v>3</v>
      </c>
      <c r="B33" s="20" t="s">
        <v>8</v>
      </c>
      <c r="C33" s="22" t="s">
        <v>7</v>
      </c>
      <c r="D33" s="14">
        <v>10.55</v>
      </c>
      <c r="E33" s="14">
        <v>1900</v>
      </c>
      <c r="F33" s="23" t="s">
        <v>60</v>
      </c>
      <c r="G33" s="17">
        <v>0</v>
      </c>
    </row>
    <row r="34" spans="1:7" s="24" customFormat="1" x14ac:dyDescent="0.25">
      <c r="A34" s="75" t="s">
        <v>42</v>
      </c>
      <c r="B34" s="75"/>
      <c r="C34" s="75"/>
      <c r="D34" s="75"/>
      <c r="E34" s="75"/>
      <c r="F34" s="75"/>
      <c r="G34" s="26">
        <f>SUM(G31:G33)</f>
        <v>2569.56</v>
      </c>
    </row>
    <row r="35" spans="1:7" s="21" customFormat="1" x14ac:dyDescent="0.25">
      <c r="A35" s="80" t="s">
        <v>49</v>
      </c>
      <c r="B35" s="80"/>
      <c r="C35" s="80"/>
      <c r="D35" s="80"/>
      <c r="E35" s="80"/>
      <c r="F35" s="80"/>
      <c r="G35" s="25">
        <f>G28+G34</f>
        <v>72056.004799999995</v>
      </c>
    </row>
    <row r="36" spans="1:7" x14ac:dyDescent="0.25">
      <c r="A36" s="85"/>
      <c r="B36" s="85"/>
      <c r="C36" s="85"/>
      <c r="D36" s="85"/>
      <c r="E36" s="85"/>
      <c r="F36" s="85"/>
      <c r="G36" s="85"/>
    </row>
    <row r="37" spans="1:7" s="28" customFormat="1" ht="18.75" customHeight="1" x14ac:dyDescent="0.3">
      <c r="A37" s="86" t="s">
        <v>101</v>
      </c>
      <c r="B37" s="87"/>
      <c r="C37" s="87"/>
      <c r="D37" s="87"/>
      <c r="E37" s="87"/>
      <c r="F37" s="87"/>
      <c r="G37" s="87"/>
    </row>
    <row r="38" spans="1:7" s="28" customFormat="1" ht="24" customHeight="1" x14ac:dyDescent="0.3">
      <c r="A38" s="86" t="s">
        <v>102</v>
      </c>
      <c r="B38" s="84"/>
      <c r="C38" s="84"/>
      <c r="D38" s="84"/>
      <c r="E38" s="84"/>
      <c r="F38" s="84"/>
      <c r="G38" s="84"/>
    </row>
    <row r="39" spans="1:7" s="28" customFormat="1" ht="24.7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28" customFormat="1" ht="29.25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28" customFormat="1" ht="27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1" customFormat="1" x14ac:dyDescent="0.25">
      <c r="A42" s="35"/>
      <c r="B42" s="36"/>
      <c r="C42" s="35"/>
      <c r="D42" s="36"/>
      <c r="E42" s="37"/>
      <c r="F42" s="38"/>
      <c r="G42" s="39"/>
    </row>
    <row r="43" spans="1:7" s="31" customFormat="1" ht="37.9" customHeight="1" x14ac:dyDescent="0.25">
      <c r="A43" s="40"/>
      <c r="B43" s="40"/>
      <c r="C43" s="33" t="s">
        <v>55</v>
      </c>
      <c r="D43" s="40"/>
      <c r="E43" s="40"/>
      <c r="F43" s="41"/>
      <c r="G43" s="42"/>
    </row>
    <row r="44" spans="1:7" s="28" customFormat="1" x14ac:dyDescent="0.25">
      <c r="A44" s="43"/>
      <c r="B44" s="43"/>
      <c r="C44" s="43"/>
      <c r="D44" s="43"/>
      <c r="E44" s="43"/>
      <c r="F44" s="44"/>
      <c r="G44" s="45"/>
    </row>
    <row r="45" spans="1:7" s="28" customFormat="1" x14ac:dyDescent="0.25">
      <c r="A45" s="43"/>
      <c r="B45" s="43" t="s">
        <v>56</v>
      </c>
      <c r="C45" s="43" t="s">
        <v>65</v>
      </c>
      <c r="D45" s="43"/>
      <c r="E45" s="43"/>
      <c r="F45" s="46"/>
      <c r="G45" s="45"/>
    </row>
    <row r="46" spans="1:7" s="28" customFormat="1" x14ac:dyDescent="0.25">
      <c r="A46" s="43"/>
      <c r="B46" s="43"/>
      <c r="C46" s="43"/>
      <c r="D46" s="43"/>
      <c r="E46" s="43"/>
      <c r="F46" s="44"/>
      <c r="G46" s="45"/>
    </row>
    <row r="47" spans="1:7" s="28" customFormat="1" x14ac:dyDescent="0.25">
      <c r="A47" s="43"/>
      <c r="B47" s="43" t="s">
        <v>57</v>
      </c>
      <c r="C47" s="43" t="s">
        <v>58</v>
      </c>
      <c r="D47" s="43"/>
      <c r="E47" s="43"/>
      <c r="F47" s="46"/>
      <c r="G47" s="45"/>
    </row>
    <row r="48" spans="1:7" s="28" customFormat="1" x14ac:dyDescent="0.25">
      <c r="F48" s="32"/>
      <c r="G48" s="18"/>
    </row>
  </sheetData>
  <mergeCells count="13">
    <mergeCell ref="A34:F34"/>
    <mergeCell ref="B2:G2"/>
    <mergeCell ref="A5:G5"/>
    <mergeCell ref="A6:G6"/>
    <mergeCell ref="A28:F28"/>
    <mergeCell ref="A29:G29"/>
    <mergeCell ref="A41:G41"/>
    <mergeCell ref="A35:F35"/>
    <mergeCell ref="A36:G36"/>
    <mergeCell ref="A37:G37"/>
    <mergeCell ref="A38:G38"/>
    <mergeCell ref="A39:G39"/>
    <mergeCell ref="A40:G40"/>
  </mergeCells>
  <pageMargins left="0.70866141732283472" right="0.31496062992125984" top="0.23622047244094491" bottom="0.15748031496062992" header="0.15748031496062992" footer="0.15748031496062992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2023-01-31T07:15:57Z</dcterms:modified>
</cp:coreProperties>
</file>