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8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28" i="1" s="1"/>
  <c r="C35" i="1" s="1"/>
  <c r="C36" i="1" s="1"/>
</calcChain>
</file>

<file path=xl/sharedStrings.xml><?xml version="1.0" encoding="utf-8"?>
<sst xmlns="http://schemas.openxmlformats.org/spreadsheetml/2006/main" count="38" uniqueCount="34">
  <si>
    <t>Доходы и расходы ООО КА "Ирбис"  по управлению и обслуживанию МКД ул. Костычева д. 8 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</si>
  <si>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</si>
  <si>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</si>
  <si>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 г.</t>
  </si>
  <si>
    <t>Подано исковых заявлений за 2021 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</si>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</sst>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4" fillId="4" borderId="1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2" borderId="0" xfId="0" applyFont="1" applyFill="1"/>
    <xf numFmtId="0" fontId="9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7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4" fontId="12" fillId="0" borderId="0" xfId="0" applyNumberFormat="1" applyFont="1" applyAlignment="1">
      <alignment horizontal="center" wrapText="1"/>
    </xf>
    <xf numFmtId="0" fontId="7" fillId="0" borderId="0" xfId="0" applyFont="1"/>
    <xf numFmtId="4" fontId="7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8%20&#1082;%201/&#1082;&#1086;&#1089;&#1090;&#1099;&#1095;&#1077;&#1074;&#1072;%208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1412.2560000000001</v>
          </cell>
        </row>
        <row r="9">
          <cell r="G9">
            <v>353.06400000000002</v>
          </cell>
        </row>
        <row r="10">
          <cell r="G10">
            <v>661.995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838.52700000000004</v>
          </cell>
        </row>
        <row r="14">
          <cell r="G14">
            <v>750.26100000000008</v>
          </cell>
        </row>
        <row r="15">
          <cell r="G15">
            <v>794.39400000000001</v>
          </cell>
        </row>
        <row r="16">
          <cell r="G16">
            <v>2206.65</v>
          </cell>
        </row>
        <row r="17">
          <cell r="G17">
            <v>1853.586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2471.4480000000003</v>
          </cell>
        </row>
        <row r="21">
          <cell r="G21">
            <v>5472.4920000000002</v>
          </cell>
        </row>
        <row r="22">
          <cell r="G22">
            <v>13239.900000000001</v>
          </cell>
        </row>
        <row r="23">
          <cell r="G23">
            <v>5340.0929999999998</v>
          </cell>
        </row>
        <row r="24">
          <cell r="G24">
            <v>573.72900000000004</v>
          </cell>
        </row>
        <row r="25">
          <cell r="G25">
            <v>5428.3590000000004</v>
          </cell>
        </row>
        <row r="26">
          <cell r="G26">
            <v>5031.1619999999994</v>
          </cell>
        </row>
        <row r="30">
          <cell r="G30">
            <v>591.13</v>
          </cell>
        </row>
      </sheetData>
      <sheetData sheetId="1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5031.1619999999994</v>
          </cell>
        </row>
        <row r="30">
          <cell r="G30">
            <v>782.43</v>
          </cell>
        </row>
      </sheetData>
      <sheetData sheetId="2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5031.1619999999994</v>
          </cell>
        </row>
        <row r="30">
          <cell r="G30">
            <v>17500.61</v>
          </cell>
        </row>
      </sheetData>
      <sheetData sheetId="3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5031.1619999999994</v>
          </cell>
        </row>
        <row r="30">
          <cell r="G30">
            <v>264009.82</v>
          </cell>
        </row>
      </sheetData>
      <sheetData sheetId="4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5031.1619999999994</v>
          </cell>
        </row>
        <row r="30">
          <cell r="G30">
            <v>1910.66</v>
          </cell>
        </row>
      </sheetData>
      <sheetData sheetId="5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5031.1619999999994</v>
          </cell>
        </row>
        <row r="30">
          <cell r="G30">
            <v>0</v>
          </cell>
        </row>
      </sheetData>
      <sheetData sheetId="6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  <row r="30">
          <cell r="G30">
            <v>23619.879999999997</v>
          </cell>
        </row>
      </sheetData>
      <sheetData sheetId="7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  <row r="30">
          <cell r="G30">
            <v>310.22000000000003</v>
          </cell>
        </row>
        <row r="31">
          <cell r="G31">
            <v>35150</v>
          </cell>
        </row>
        <row r="32">
          <cell r="G32">
            <v>25350</v>
          </cell>
        </row>
      </sheetData>
      <sheetData sheetId="8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</sheetData>
      <sheetData sheetId="9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  <row r="30">
          <cell r="G30">
            <v>2889.7</v>
          </cell>
        </row>
      </sheetData>
      <sheetData sheetId="10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</sheetData>
      <sheetData sheetId="11">
        <row r="8">
          <cell r="G8">
            <v>1456.3890000000001</v>
          </cell>
        </row>
        <row r="9">
          <cell r="G9">
            <v>353.06400000000002</v>
          </cell>
        </row>
        <row r="10">
          <cell r="G10">
            <v>706.12800000000004</v>
          </cell>
        </row>
        <row r="11">
          <cell r="G11">
            <v>308.93100000000004</v>
          </cell>
        </row>
        <row r="12">
          <cell r="G12">
            <v>176.53200000000001</v>
          </cell>
        </row>
        <row r="13">
          <cell r="G13">
            <v>882.66000000000008</v>
          </cell>
        </row>
        <row r="14">
          <cell r="G14">
            <v>794.39400000000001</v>
          </cell>
        </row>
        <row r="15">
          <cell r="G15">
            <v>838.52700000000004</v>
          </cell>
        </row>
        <row r="16">
          <cell r="G16">
            <v>2294.9160000000002</v>
          </cell>
        </row>
        <row r="17">
          <cell r="G17">
            <v>1941.8520000000001</v>
          </cell>
        </row>
        <row r="18">
          <cell r="G18">
            <v>220.66500000000002</v>
          </cell>
        </row>
        <row r="19">
          <cell r="G19">
            <v>353.06400000000002</v>
          </cell>
        </row>
        <row r="20">
          <cell r="G20">
            <v>2559.7139999999999</v>
          </cell>
        </row>
        <row r="21">
          <cell r="G21">
            <v>6266.8859999999995</v>
          </cell>
        </row>
        <row r="22">
          <cell r="G22">
            <v>13725.362999999999</v>
          </cell>
        </row>
        <row r="23">
          <cell r="G23">
            <v>5516.625</v>
          </cell>
        </row>
        <row r="24">
          <cell r="G24">
            <v>573.72900000000004</v>
          </cell>
        </row>
        <row r="25">
          <cell r="G25">
            <v>5604.8910000000005</v>
          </cell>
        </row>
        <row r="26">
          <cell r="G26">
            <v>5295.96</v>
          </cell>
        </row>
        <row r="30">
          <cell r="G30">
            <v>9873.5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="70" zoomScaleNormal="70" workbookViewId="0">
      <selection activeCell="C36" sqref="C36"/>
    </sheetView>
  </sheetViews>
  <sheetFormatPr defaultColWidth="8.85546875" defaultRowHeight="15.75" x14ac:dyDescent="0.25"/>
  <cols>
    <col min="1" max="1" width="13.140625" style="17" customWidth="1"/>
    <col min="2" max="2" width="114.28515625" style="17" customWidth="1"/>
    <col min="3" max="3" width="34.7109375" style="48" customWidth="1"/>
    <col min="4" max="6" width="27.42578125" style="17" customWidth="1"/>
    <col min="7" max="16384" width="8.85546875" style="17"/>
  </cols>
  <sheetData>
    <row r="1" spans="1:3" s="1" customFormat="1" x14ac:dyDescent="0.25">
      <c r="C1" s="2"/>
    </row>
    <row r="2" spans="1:3" s="1" customFormat="1" ht="42" customHeight="1" x14ac:dyDescent="0.25">
      <c r="B2" s="3" t="s">
        <v>0</v>
      </c>
      <c r="C2" s="4"/>
    </row>
    <row r="3" spans="1:3" s="8" customFormat="1" ht="21" customHeight="1" x14ac:dyDescent="0.25">
      <c r="A3" s="5"/>
      <c r="B3" s="6"/>
      <c r="C3" s="7"/>
    </row>
    <row r="4" spans="1:3" s="8" customFormat="1" ht="37.15" customHeight="1" x14ac:dyDescent="0.25">
      <c r="A4" s="9">
        <v>1</v>
      </c>
      <c r="B4" s="10" t="s">
        <v>1</v>
      </c>
      <c r="C4" s="11">
        <v>786902.68</v>
      </c>
    </row>
    <row r="5" spans="1:3" s="8" customFormat="1" ht="39" customHeight="1" x14ac:dyDescent="0.3">
      <c r="A5" s="12">
        <v>2</v>
      </c>
      <c r="B5" s="10" t="s">
        <v>2</v>
      </c>
      <c r="C5" s="13">
        <v>747559.89</v>
      </c>
    </row>
    <row r="6" spans="1:3" s="1" customFormat="1" ht="38.25" customHeight="1" x14ac:dyDescent="0.3">
      <c r="A6" s="12">
        <v>3</v>
      </c>
      <c r="B6" s="10" t="s">
        <v>3</v>
      </c>
      <c r="C6" s="13">
        <v>251615.37</v>
      </c>
    </row>
    <row r="7" spans="1:3" s="1" customFormat="1" ht="38.25" customHeight="1" x14ac:dyDescent="0.3">
      <c r="A7" s="12">
        <v>4</v>
      </c>
      <c r="B7" s="10" t="s">
        <v>4</v>
      </c>
      <c r="C7" s="14">
        <v>1</v>
      </c>
    </row>
    <row r="8" spans="1:3" ht="53.45" customHeight="1" x14ac:dyDescent="0.25">
      <c r="A8" s="15" t="s">
        <v>5</v>
      </c>
      <c r="B8" s="15" t="s">
        <v>6</v>
      </c>
      <c r="C8" s="16" t="s">
        <v>7</v>
      </c>
    </row>
    <row r="9" spans="1:3" ht="31.5" x14ac:dyDescent="0.25">
      <c r="A9" s="18">
        <v>1</v>
      </c>
      <c r="B9" s="19" t="s">
        <v>8</v>
      </c>
      <c r="C9" s="20">
        <f>SUM([1]январь!G8,[1]февраль!G8,[1]март!G8,[1]апрель!G8,[1]май!G8,[1]июнь!G8+[1]июль!G8+[1]август!G8+[1]сент!G8+[1]окт!G8+[1]ноя!G8+[1]дек!G8)</f>
        <v>17432.535000000003</v>
      </c>
    </row>
    <row r="10" spans="1:3" x14ac:dyDescent="0.25">
      <c r="A10" s="18">
        <f>A9+1</f>
        <v>2</v>
      </c>
      <c r="B10" s="19" t="s">
        <v>9</v>
      </c>
      <c r="C10" s="20">
        <f>SUM([1]январь!G9,[1]февраль!G9,[1]март!G9,[1]апрель!G9,[1]май!G9,[1]июнь!G9+[1]июль!G9+[1]август!G9+[1]сент!G9+[1]окт!G9+[1]ноя!G9+[1]дек!G9)</f>
        <v>4236.768</v>
      </c>
    </row>
    <row r="11" spans="1:3" x14ac:dyDescent="0.25">
      <c r="A11" s="18">
        <f t="shared" ref="A11:A27" si="0">A10+1</f>
        <v>3</v>
      </c>
      <c r="B11" s="19" t="s">
        <v>10</v>
      </c>
      <c r="C11" s="20">
        <f>SUM([1]январь!G10,[1]февраль!G10,[1]март!G10,[1]апрель!G10,[1]май!G10,[1]июнь!G10+[1]июль!G10+[1]август!G10+[1]сент!G10+[1]окт!G10+[1]ноя!G10+[1]дек!G10)</f>
        <v>8429.4030000000002</v>
      </c>
    </row>
    <row r="12" spans="1:3" ht="55.5" customHeight="1" x14ac:dyDescent="0.25">
      <c r="A12" s="18">
        <f t="shared" si="0"/>
        <v>4</v>
      </c>
      <c r="B12" s="19" t="s">
        <v>11</v>
      </c>
      <c r="C12" s="20">
        <f>SUM([1]январь!G11,[1]февраль!G11,[1]март!G11,[1]апрель!G11,[1]май!G11,[1]июнь!G11+[1]июль!G11+[1]август!G11+[1]сент!G11+[1]окт!G11+[1]ноя!G11+[1]дек!G11)</f>
        <v>3707.1720000000005</v>
      </c>
    </row>
    <row r="13" spans="1:3" x14ac:dyDescent="0.25">
      <c r="A13" s="18">
        <f t="shared" si="0"/>
        <v>5</v>
      </c>
      <c r="B13" s="19" t="s">
        <v>12</v>
      </c>
      <c r="C13" s="20">
        <f>SUM([1]январь!G12,[1]февраль!G12,[1]март!G12,[1]апрель!G12,[1]май!G12,[1]июнь!G12+[1]июль!G12+[1]август!G12+[1]сент!G12+[1]окт!G12+[1]ноя!G12+[1]дек!G12)</f>
        <v>2118.384</v>
      </c>
    </row>
    <row r="14" spans="1:3" x14ac:dyDescent="0.25">
      <c r="A14" s="18">
        <f t="shared" si="0"/>
        <v>6</v>
      </c>
      <c r="B14" s="19" t="s">
        <v>13</v>
      </c>
      <c r="C14" s="20">
        <f>SUM([1]январь!G13,[1]февраль!G13,[1]март!G13,[1]апрель!G13,[1]май!G13,[1]июнь!G13+[1]июль!G13+[1]август!G13+[1]сент!G13+[1]окт!G13+[1]ноя!G13+[1]дек!G13)</f>
        <v>10547.787</v>
      </c>
    </row>
    <row r="15" spans="1:3" x14ac:dyDescent="0.25">
      <c r="A15" s="18">
        <f t="shared" si="0"/>
        <v>7</v>
      </c>
      <c r="B15" s="19" t="s">
        <v>14</v>
      </c>
      <c r="C15" s="20">
        <f>SUM([1]январь!G14,[1]февраль!G14,[1]март!G14,[1]апрель!G14,[1]май!G14,[1]июнь!G14+[1]июль!G14+[1]август!G14+[1]сент!G14+[1]окт!G14+[1]ноя!G14+[1]дек!G14)</f>
        <v>9488.5950000000012</v>
      </c>
    </row>
    <row r="16" spans="1:3" x14ac:dyDescent="0.25">
      <c r="A16" s="18">
        <f t="shared" si="0"/>
        <v>8</v>
      </c>
      <c r="B16" s="19" t="s">
        <v>15</v>
      </c>
      <c r="C16" s="20">
        <f>SUM([1]январь!G15,[1]февраль!G15,[1]март!G15,[1]апрель!G15,[1]май!G15,[1]июнь!G15+[1]июль!G15+[1]август!G15+[1]сент!G15+[1]окт!G15+[1]ноя!G15+[1]дек!G15)</f>
        <v>10018.191000000001</v>
      </c>
    </row>
    <row r="17" spans="1:3" ht="33" customHeight="1" x14ac:dyDescent="0.25">
      <c r="A17" s="18">
        <f t="shared" si="0"/>
        <v>9</v>
      </c>
      <c r="B17" s="19" t="s">
        <v>16</v>
      </c>
      <c r="C17" s="20">
        <f>SUM([1]январь!G16,[1]февраль!G16,[1]март!G16,[1]апрель!G16,[1]май!G16,[1]июнь!G16+[1]июль!G16+[1]август!G16+[1]сент!G16+[1]окт!G16+[1]ноя!G16+[1]дек!G16)</f>
        <v>27450.726000000006</v>
      </c>
    </row>
    <row r="18" spans="1:3" ht="33" customHeight="1" x14ac:dyDescent="0.25">
      <c r="A18" s="18">
        <f t="shared" si="0"/>
        <v>10</v>
      </c>
      <c r="B18" s="19" t="s">
        <v>17</v>
      </c>
      <c r="C18" s="20">
        <f>SUM([1]январь!G17,[1]февраль!G17,[1]март!G17,[1]апрель!G17,[1]май!G17,[1]июнь!G17+[1]июль!G17+[1]август!G17+[1]сент!G17+[1]окт!G17+[1]ноя!G17+[1]дек!G17)</f>
        <v>23213.958000000002</v>
      </c>
    </row>
    <row r="19" spans="1:3" ht="41.25" customHeight="1" x14ac:dyDescent="0.25">
      <c r="A19" s="18">
        <f t="shared" si="0"/>
        <v>11</v>
      </c>
      <c r="B19" s="19" t="s">
        <v>18</v>
      </c>
      <c r="C19" s="20">
        <f>SUM([1]январь!G18,[1]февраль!G18,[1]март!G18,[1]апрель!G18,[1]май!G18,[1]июнь!G18+[1]июль!G18+[1]август!G18+[1]сент!G18+[1]окт!G18+[1]ноя!G18+[1]дек!G18)</f>
        <v>2647.98</v>
      </c>
    </row>
    <row r="20" spans="1:3" ht="30" customHeight="1" x14ac:dyDescent="0.25">
      <c r="A20" s="18">
        <f t="shared" si="0"/>
        <v>12</v>
      </c>
      <c r="B20" s="19" t="s">
        <v>19</v>
      </c>
      <c r="C20" s="20">
        <f>SUM([1]январь!G19,[1]февраль!G19,[1]март!G19,[1]апрель!G19,[1]май!G19,[1]июнь!G19+[1]июль!G19+[1]август!G19+[1]сент!G19+[1]окт!G19+[1]ноя!G19+[1]дек!G19)</f>
        <v>4236.768</v>
      </c>
    </row>
    <row r="21" spans="1:3" x14ac:dyDescent="0.25">
      <c r="A21" s="18">
        <f t="shared" si="0"/>
        <v>13</v>
      </c>
      <c r="B21" s="19" t="s">
        <v>20</v>
      </c>
      <c r="C21" s="20">
        <f>SUM([1]январь!G20,[1]февраль!G20,[1]март!G20,[1]апрель!G20,[1]май!G20,[1]июнь!G20+[1]июль!G20+[1]август!G20+[1]сент!G20+[1]окт!G20+[1]ноя!G20+[1]дек!G20)</f>
        <v>30628.302</v>
      </c>
    </row>
    <row r="22" spans="1:3" ht="18" customHeight="1" x14ac:dyDescent="0.25">
      <c r="A22" s="18">
        <f t="shared" si="0"/>
        <v>14</v>
      </c>
      <c r="B22" s="19" t="s">
        <v>21</v>
      </c>
      <c r="C22" s="20">
        <f>SUM([1]январь!G21,[1]февраль!G21,[1]март!G21,[1]апрель!G21,[1]май!G21,[1]июнь!G21+[1]июль!G21+[1]август!G21+[1]сент!G21+[1]окт!G21+[1]ноя!G21+[1]дек!G21)</f>
        <v>74408.237999999998</v>
      </c>
    </row>
    <row r="23" spans="1:3" ht="17.45" customHeight="1" x14ac:dyDescent="0.25">
      <c r="A23" s="18">
        <f t="shared" si="0"/>
        <v>15</v>
      </c>
      <c r="B23" s="19" t="s">
        <v>22</v>
      </c>
      <c r="C23" s="20">
        <f>SUM([1]январь!G22,[1]февраль!G22,[1]март!G22,[1]апрель!G22,[1]май!G22,[1]июнь!G22+[1]июль!G22+[1]август!G22+[1]сент!G22+[1]окт!G22+[1]ноя!G22+[1]дек!G22)</f>
        <v>164218.89299999998</v>
      </c>
    </row>
    <row r="24" spans="1:3" x14ac:dyDescent="0.25">
      <c r="A24" s="18">
        <f t="shared" si="0"/>
        <v>16</v>
      </c>
      <c r="B24" s="21" t="s">
        <v>23</v>
      </c>
      <c r="C24" s="20">
        <f>SUM([1]январь!G23,[1]февраль!G23,[1]март!G23,[1]апрель!G23,[1]май!G23,[1]июнь!G23+[1]июль!G23+[1]август!G23+[1]сент!G23+[1]окт!G23+[1]ноя!G23+[1]дек!G23)</f>
        <v>66022.967999999993</v>
      </c>
    </row>
    <row r="25" spans="1:3" x14ac:dyDescent="0.25">
      <c r="A25" s="18">
        <f t="shared" si="0"/>
        <v>17</v>
      </c>
      <c r="B25" s="21" t="s">
        <v>24</v>
      </c>
      <c r="C25" s="20">
        <f>SUM([1]январь!G24,[1]февраль!G24,[1]март!G24,[1]апрель!G24,[1]май!G24,[1]июнь!G24+[1]июль!G24+[1]август!G24+[1]сент!G24+[1]окт!G24+[1]ноя!G24+[1]дек!G24)</f>
        <v>6884.7480000000014</v>
      </c>
    </row>
    <row r="26" spans="1:3" ht="48.75" customHeight="1" x14ac:dyDescent="0.25">
      <c r="A26" s="18">
        <f t="shared" si="0"/>
        <v>18</v>
      </c>
      <c r="B26" s="22" t="s">
        <v>25</v>
      </c>
      <c r="C26" s="20">
        <f>SUM([1]январь!G25,[1]февраль!G25,[1]март!G25,[1]апрель!G25,[1]май!G25,[1]июнь!G25+[1]июль!G25+[1]август!G25+[1]сент!G25+[1]окт!G25+[1]ноя!G25+[1]дек!G25)</f>
        <v>67082.16</v>
      </c>
    </row>
    <row r="27" spans="1:3" s="24" customFormat="1" ht="31.5" x14ac:dyDescent="0.25">
      <c r="A27" s="18">
        <f t="shared" si="0"/>
        <v>19</v>
      </c>
      <c r="B27" s="23" t="s">
        <v>26</v>
      </c>
      <c r="C27" s="20">
        <f>SUM([1]январь!G26,[1]февраль!G26,[1]март!G26,[1]апрель!G26,[1]май!G26,[1]июнь!G26+[1]июль!G26+[1]август!G26+[1]сент!G26+[1]окт!G26+[1]ноя!G26+[1]дек!G26)</f>
        <v>61962.731999999996</v>
      </c>
    </row>
    <row r="28" spans="1:3" s="27" customFormat="1" x14ac:dyDescent="0.25">
      <c r="A28" s="25" t="s">
        <v>27</v>
      </c>
      <c r="B28" s="26"/>
      <c r="C28" s="20">
        <f>SUM(C9:C27)</f>
        <v>594736.30799999996</v>
      </c>
    </row>
    <row r="29" spans="1:3" s="8" customFormat="1" x14ac:dyDescent="0.25">
      <c r="A29" s="28" t="s">
        <v>28</v>
      </c>
      <c r="B29" s="28"/>
      <c r="C29" s="20"/>
    </row>
    <row r="30" spans="1:3" s="30" customFormat="1" ht="56.25" customHeight="1" x14ac:dyDescent="0.25">
      <c r="A30" s="29" t="s">
        <v>5</v>
      </c>
      <c r="B30" s="29" t="s">
        <v>6</v>
      </c>
      <c r="C30" s="16" t="s">
        <v>7</v>
      </c>
    </row>
    <row r="31" spans="1:3" s="30" customFormat="1" ht="34.5" customHeight="1" x14ac:dyDescent="0.25">
      <c r="A31" s="31">
        <v>1</v>
      </c>
      <c r="B31" s="32" t="s">
        <v>29</v>
      </c>
      <c r="C31" s="20">
        <f>SUM([1]январь!G30,[1]февраль!G30,[1]март!G30,[1]апрель!G30,[1]май!G30,[1]июнь!G30+[1]июль!G30+[1]август!G30+[1]сент!G30+[1]окт!G30+[1]ноя!G30+[1]дек!G30)</f>
        <v>321487.94999999995</v>
      </c>
    </row>
    <row r="32" spans="1:3" s="30" customFormat="1" ht="34.5" customHeight="1" x14ac:dyDescent="0.25">
      <c r="A32" s="33">
        <v>2</v>
      </c>
      <c r="B32" s="34" t="s">
        <v>30</v>
      </c>
      <c r="C32" s="20">
        <f>[1]август!G31</f>
        <v>35150</v>
      </c>
    </row>
    <row r="33" spans="1:3" s="30" customFormat="1" ht="34.5" customHeight="1" x14ac:dyDescent="0.25">
      <c r="A33" s="33">
        <v>3</v>
      </c>
      <c r="B33" s="34" t="s">
        <v>31</v>
      </c>
      <c r="C33" s="20">
        <f>[1]август!G32</f>
        <v>25350</v>
      </c>
    </row>
    <row r="34" spans="1:3" s="36" customFormat="1" x14ac:dyDescent="0.25">
      <c r="A34" s="35" t="s">
        <v>27</v>
      </c>
      <c r="B34" s="35"/>
      <c r="C34" s="20">
        <f>SUM(C31:C33)</f>
        <v>381987.94999999995</v>
      </c>
    </row>
    <row r="35" spans="1:3" s="27" customFormat="1" x14ac:dyDescent="0.25">
      <c r="A35" s="25" t="s">
        <v>32</v>
      </c>
      <c r="B35" s="25"/>
      <c r="C35" s="20">
        <f>C28+C34</f>
        <v>976724.25799999991</v>
      </c>
    </row>
    <row r="36" spans="1:3" ht="23.45" customHeight="1" x14ac:dyDescent="0.3">
      <c r="A36" s="37"/>
      <c r="B36" s="38" t="s">
        <v>33</v>
      </c>
      <c r="C36" s="39">
        <f>C4-C35</f>
        <v>-189821.57799999986</v>
      </c>
    </row>
    <row r="37" spans="1:3" ht="30" customHeight="1" x14ac:dyDescent="0.3">
      <c r="A37" s="40"/>
      <c r="B37" s="41"/>
      <c r="C37" s="41"/>
    </row>
    <row r="38" spans="1:3" ht="21.75" customHeight="1" x14ac:dyDescent="0.3">
      <c r="A38" s="42"/>
      <c r="B38" s="41"/>
      <c r="C38" s="41"/>
    </row>
    <row r="39" spans="1:3" ht="23.25" customHeight="1" x14ac:dyDescent="0.3">
      <c r="A39" s="42"/>
      <c r="B39" s="41"/>
      <c r="C39" s="41"/>
    </row>
    <row r="40" spans="1:3" ht="31.5" customHeight="1" x14ac:dyDescent="0.3">
      <c r="A40" s="42"/>
      <c r="B40" s="41"/>
      <c r="C40" s="41"/>
    </row>
    <row r="41" spans="1:3" ht="31.5" customHeight="1" x14ac:dyDescent="0.3">
      <c r="A41" s="43"/>
      <c r="B41" s="44"/>
      <c r="C41" s="45"/>
    </row>
    <row r="42" spans="1:3" ht="18.75" x14ac:dyDescent="0.3">
      <c r="A42" s="46"/>
      <c r="B42" s="46"/>
      <c r="C42" s="47"/>
    </row>
    <row r="43" spans="1:3" ht="18.75" x14ac:dyDescent="0.3">
      <c r="A43" s="46"/>
      <c r="B43" s="46"/>
      <c r="C43" s="47"/>
    </row>
    <row r="44" spans="1:3" ht="18.75" x14ac:dyDescent="0.3">
      <c r="A44" s="46"/>
      <c r="B44" s="46"/>
      <c r="C44" s="47"/>
    </row>
    <row r="45" spans="1:3" ht="18.75" x14ac:dyDescent="0.3">
      <c r="A45" s="46"/>
      <c r="B45" s="46"/>
      <c r="C45" s="47"/>
    </row>
    <row r="46" spans="1:3" ht="18.75" x14ac:dyDescent="0.3">
      <c r="A46" s="46"/>
      <c r="B46" s="46"/>
      <c r="C46" s="47"/>
    </row>
    <row r="47" spans="1:3" ht="18.75" x14ac:dyDescent="0.3">
      <c r="A47" s="46"/>
      <c r="B47" s="46"/>
      <c r="C47" s="47"/>
    </row>
    <row r="48" spans="1:3" ht="18.75" x14ac:dyDescent="0.3">
      <c r="A48" s="46"/>
      <c r="B48" s="46"/>
      <c r="C48" s="47"/>
    </row>
    <row r="49" spans="1:3" ht="18.75" x14ac:dyDescent="0.3">
      <c r="A49" s="46"/>
      <c r="B49" s="46"/>
      <c r="C49" s="47"/>
    </row>
    <row r="50" spans="1:3" ht="18.75" x14ac:dyDescent="0.3">
      <c r="A50" s="46"/>
      <c r="B50" s="46"/>
      <c r="C50" s="47"/>
    </row>
    <row r="51" spans="1:3" ht="18.75" x14ac:dyDescent="0.3">
      <c r="A51" s="46"/>
      <c r="B51" s="46"/>
      <c r="C51" s="47"/>
    </row>
    <row r="52" spans="1:3" ht="18.75" x14ac:dyDescent="0.3">
      <c r="A52" s="46"/>
      <c r="B52" s="46"/>
      <c r="C52" s="47"/>
    </row>
    <row r="53" spans="1:3" ht="18.75" x14ac:dyDescent="0.3">
      <c r="A53" s="46"/>
      <c r="B53" s="46"/>
      <c r="C53" s="47"/>
    </row>
    <row r="54" spans="1:3" ht="18.75" x14ac:dyDescent="0.3">
      <c r="A54" s="46"/>
      <c r="B54" s="46"/>
      <c r="C54" s="47"/>
    </row>
    <row r="55" spans="1:3" ht="18.75" x14ac:dyDescent="0.3">
      <c r="A55" s="46"/>
      <c r="B55" s="46"/>
      <c r="C55" s="47"/>
    </row>
    <row r="56" spans="1:3" ht="18.75" x14ac:dyDescent="0.3">
      <c r="A56" s="46"/>
      <c r="B56" s="46"/>
      <c r="C56" s="47"/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31496062992125984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2022-02-28T06:20:37Z</dcterms:created>
  <dcterms:modified xsi:type="dcterms:W3CDTF">2022-02-28T06:20:57Z</dcterms:modified>
</cp:coreProperties>
</file>