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837" firstSheet="12" activeTab="12"/>
  </bookViews>
  <sheets>
    <sheet name="янв" sheetId="45" state="hidden" r:id="rId1"/>
    <sheet name="фев" sheetId="46" state="hidden" r:id="rId2"/>
    <sheet name="мар" sheetId="47" state="hidden" r:id="rId3"/>
    <sheet name="апр" sheetId="48" state="hidden" r:id="rId4"/>
    <sheet name="май" sheetId="49" state="hidden" r:id="rId5"/>
    <sheet name="июнь" sheetId="50" state="hidden" r:id="rId6"/>
    <sheet name="июль" sheetId="51" state="hidden" r:id="rId7"/>
    <sheet name="авг" sheetId="52" state="hidden" r:id="rId8"/>
    <sheet name="сен" sheetId="53" state="hidden" r:id="rId9"/>
    <sheet name="окт" sheetId="54" state="hidden" r:id="rId10"/>
    <sheet name="ноя" sheetId="55" state="hidden" r:id="rId11"/>
    <sheet name="дек" sheetId="56" state="hidden" r:id="rId12"/>
    <sheet name="год" sheetId="13" r:id="rId13"/>
  </sheets>
  <definedNames>
    <definedName name="_GoBack" localSheetId="7">авг!#REF!</definedName>
    <definedName name="_GoBack" localSheetId="3">апр!#REF!</definedName>
    <definedName name="_GoBack" localSheetId="11">дек!#REF!</definedName>
    <definedName name="_GoBack" localSheetId="6">июль!#REF!</definedName>
    <definedName name="_GoBack" localSheetId="5">июнь!#REF!</definedName>
    <definedName name="_GoBack" localSheetId="4">май!#REF!</definedName>
    <definedName name="_GoBack" localSheetId="2">мар!#REF!</definedName>
    <definedName name="_GoBack" localSheetId="10">ноя!#REF!</definedName>
    <definedName name="_GoBack" localSheetId="9">окт!#REF!</definedName>
    <definedName name="_GoBack" localSheetId="8">сен!#REF!</definedName>
    <definedName name="_GoBack" localSheetId="1">фев!#REF!</definedName>
    <definedName name="_GoBack" localSheetId="0">янв!#REF!</definedName>
  </definedNames>
  <calcPr calcId="145621"/>
</workbook>
</file>

<file path=xl/calcChain.xml><?xml version="1.0" encoding="utf-8"?>
<calcChain xmlns="http://schemas.openxmlformats.org/spreadsheetml/2006/main">
  <c r="C36" i="13" l="1"/>
  <c r="G34" i="56"/>
  <c r="C5" i="13"/>
  <c r="A33" i="56"/>
  <c r="G27" i="56"/>
  <c r="G26" i="56"/>
  <c r="G25" i="56"/>
  <c r="G24" i="56"/>
  <c r="D23" i="56"/>
  <c r="G23" i="56" s="1"/>
  <c r="G22" i="56"/>
  <c r="G21" i="56"/>
  <c r="G20" i="56"/>
  <c r="G19" i="56"/>
  <c r="G18" i="56"/>
  <c r="G17" i="56"/>
  <c r="G16" i="56"/>
  <c r="G15" i="56"/>
  <c r="G14" i="56"/>
  <c r="G13" i="56"/>
  <c r="G12" i="56"/>
  <c r="G11" i="56"/>
  <c r="G10" i="56"/>
  <c r="G9" i="56"/>
  <c r="A9" i="56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G8" i="56"/>
  <c r="G34" i="55"/>
  <c r="A33" i="55"/>
  <c r="G27" i="55"/>
  <c r="G26" i="55"/>
  <c r="G25" i="55"/>
  <c r="G24" i="55"/>
  <c r="D23" i="55"/>
  <c r="G23" i="55" s="1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A9" i="55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G8" i="55"/>
  <c r="G34" i="54"/>
  <c r="A33" i="54"/>
  <c r="G27" i="54"/>
  <c r="G26" i="54"/>
  <c r="G25" i="54"/>
  <c r="G24" i="54"/>
  <c r="D23" i="54"/>
  <c r="G23" i="54" s="1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A9" i="54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G8" i="54"/>
  <c r="G28" i="54" s="1"/>
  <c r="G35" i="54" s="1"/>
  <c r="A33" i="53"/>
  <c r="G34" i="53"/>
  <c r="G27" i="53"/>
  <c r="G26" i="53"/>
  <c r="G25" i="53"/>
  <c r="G24" i="53"/>
  <c r="D23" i="53"/>
  <c r="G23" i="53" s="1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A9" i="53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G8" i="53"/>
  <c r="G33" i="52"/>
  <c r="G32" i="52"/>
  <c r="C35" i="13" s="1"/>
  <c r="A33" i="52"/>
  <c r="G27" i="52"/>
  <c r="G26" i="52"/>
  <c r="G25" i="52"/>
  <c r="G24" i="52"/>
  <c r="G23" i="52"/>
  <c r="D23" i="52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G9" i="52"/>
  <c r="A9" i="52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G8" i="52"/>
  <c r="G34" i="51"/>
  <c r="A33" i="51"/>
  <c r="G27" i="51"/>
  <c r="G26" i="51"/>
  <c r="G25" i="51"/>
  <c r="G24" i="51"/>
  <c r="G23" i="51"/>
  <c r="D23" i="5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9" i="51"/>
  <c r="A9" i="5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G8" i="51"/>
  <c r="G34" i="50"/>
  <c r="A33" i="50"/>
  <c r="G27" i="50"/>
  <c r="G26" i="50"/>
  <c r="G25" i="50"/>
  <c r="G24" i="50"/>
  <c r="D23" i="50"/>
  <c r="G23" i="50" s="1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A9" i="50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G8" i="50"/>
  <c r="G28" i="50" s="1"/>
  <c r="G35" i="50" s="1"/>
  <c r="G34" i="49"/>
  <c r="A33" i="49"/>
  <c r="G27" i="49"/>
  <c r="G26" i="49"/>
  <c r="G25" i="49"/>
  <c r="G24" i="49"/>
  <c r="D23" i="49"/>
  <c r="G23" i="49" s="1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A9" i="49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G8" i="49"/>
  <c r="G34" i="48"/>
  <c r="A33" i="48"/>
  <c r="G27" i="48"/>
  <c r="G26" i="48"/>
  <c r="G25" i="48"/>
  <c r="G24" i="48"/>
  <c r="D23" i="48"/>
  <c r="G23" i="48" s="1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G9" i="48"/>
  <c r="A9" i="48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G8" i="48"/>
  <c r="A33" i="47"/>
  <c r="G34" i="47"/>
  <c r="G27" i="47"/>
  <c r="G26" i="47"/>
  <c r="G25" i="47"/>
  <c r="G24" i="47"/>
  <c r="G23" i="47"/>
  <c r="D23" i="47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A9" i="47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G8" i="47"/>
  <c r="G31" i="46"/>
  <c r="D23" i="46"/>
  <c r="G23" i="46" s="1"/>
  <c r="A33" i="46"/>
  <c r="G34" i="46"/>
  <c r="G27" i="46"/>
  <c r="G26" i="46"/>
  <c r="G25" i="46"/>
  <c r="G24" i="46"/>
  <c r="G22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A9" i="46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G8" i="46"/>
  <c r="G28" i="46" s="1"/>
  <c r="G28" i="52" l="1"/>
  <c r="G28" i="55"/>
  <c r="G35" i="55" s="1"/>
  <c r="G28" i="53"/>
  <c r="G35" i="53" s="1"/>
  <c r="G28" i="47"/>
  <c r="G35" i="47" s="1"/>
  <c r="G28" i="48"/>
  <c r="G35" i="48" s="1"/>
  <c r="G28" i="49"/>
  <c r="G35" i="49" s="1"/>
  <c r="G28" i="56"/>
  <c r="G35" i="56"/>
  <c r="G34" i="52"/>
  <c r="G35" i="52" s="1"/>
  <c r="G28" i="51"/>
  <c r="G35" i="51" s="1"/>
  <c r="G35" i="46"/>
  <c r="G31" i="45"/>
  <c r="C34" i="13" s="1"/>
  <c r="C8" i="13"/>
  <c r="A33" i="45" l="1"/>
  <c r="G34" i="45"/>
  <c r="G27" i="45"/>
  <c r="C30" i="13" s="1"/>
  <c r="G26" i="45"/>
  <c r="C29" i="13" s="1"/>
  <c r="G25" i="45"/>
  <c r="C28" i="13" s="1"/>
  <c r="G24" i="45"/>
  <c r="C27" i="13" s="1"/>
  <c r="G23" i="45"/>
  <c r="C26" i="13" s="1"/>
  <c r="G22" i="45"/>
  <c r="C25" i="13" s="1"/>
  <c r="G21" i="45"/>
  <c r="C24" i="13" s="1"/>
  <c r="G20" i="45"/>
  <c r="C23" i="13" s="1"/>
  <c r="G19" i="45"/>
  <c r="C22" i="13" s="1"/>
  <c r="G18" i="45"/>
  <c r="C21" i="13" s="1"/>
  <c r="G17" i="45"/>
  <c r="C20" i="13" s="1"/>
  <c r="G16" i="45"/>
  <c r="C19" i="13" s="1"/>
  <c r="G15" i="45"/>
  <c r="C18" i="13" s="1"/>
  <c r="G14" i="45"/>
  <c r="C17" i="13" s="1"/>
  <c r="G13" i="45"/>
  <c r="C16" i="13" s="1"/>
  <c r="G12" i="45"/>
  <c r="C15" i="13" s="1"/>
  <c r="G11" i="45"/>
  <c r="C14" i="13" s="1"/>
  <c r="G10" i="45"/>
  <c r="C13" i="13" s="1"/>
  <c r="G9" i="45"/>
  <c r="C12" i="13" s="1"/>
  <c r="A9" i="45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G8" i="45"/>
  <c r="C11" i="13" s="1"/>
  <c r="C31" i="13" l="1"/>
  <c r="G28" i="45"/>
  <c r="G35" i="45" s="1"/>
  <c r="C37" i="13" l="1"/>
  <c r="C38" i="13" l="1"/>
  <c r="C39" i="13" s="1"/>
  <c r="A12" i="13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</calcChain>
</file>

<file path=xl/sharedStrings.xml><?xml version="1.0" encoding="utf-8"?>
<sst xmlns="http://schemas.openxmlformats.org/spreadsheetml/2006/main" count="1235" uniqueCount="113">
  <si>
    <t>№</t>
  </si>
  <si>
    <t>Наименование работы</t>
  </si>
  <si>
    <t>ед.изм.</t>
  </si>
  <si>
    <t>цена (руб.)</t>
  </si>
  <si>
    <t>объем</t>
  </si>
  <si>
    <t>Количество</t>
  </si>
  <si>
    <t>Итого стоимость в месяц, руб.</t>
  </si>
  <si>
    <t>Гидравлические испытания системы отопления</t>
  </si>
  <si>
    <t>1 метр трубопровода</t>
  </si>
  <si>
    <t>1 раз в  год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</si>
  <si>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</si>
  <si>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</si>
  <si>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</si>
  <si>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</si>
  <si>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</si>
  <si>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</si>
  <si>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</si>
  <si>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</si>
  <si>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</si>
  <si>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</si>
  <si>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</si>
  <si>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</si>
  <si>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</si>
  <si>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</si>
  <si>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</si>
  <si>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</si>
  <si>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</si>
  <si>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</si>
  <si>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</si>
  <si>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</si>
  <si>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</si>
  <si>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</si>
  <si>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</si>
  <si>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</si>
  <si>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</si>
  <si>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</si>
  <si>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</si>
  <si>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</si>
  <si>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</si>
  <si>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</si>
  <si>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</si>
  <si>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</si>
  <si>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 xml:space="preserve">Уборка лестничных площадок и маршей </t>
  </si>
  <si>
    <t xml:space="preserve">Акт №1 приемки оказанных услуг и (или) выполненных работ по содержанию и текущему ремонту общего имущества в многоквартирном доме </t>
  </si>
  <si>
    <t>Итого:</t>
  </si>
  <si>
    <t>г. Рязань</t>
  </si>
  <si>
    <t>1. Исполнителем предъявлены к приемке следующие оказанные на основании договора управления многоквартирным домом  № К-14-11  от 01.04.2011  (далее – «Договор») услуги и (или) выполненные работы по содержанию и текущему ремонту общего имущества в  многоквартирном доме №14 расположенном по адресу г. Рязань ул. Костычева :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</si>
  <si>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</si>
  <si>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</si>
  <si>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</si>
  <si>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Подписи сторон:</t>
  </si>
  <si>
    <t>Исполнитель</t>
  </si>
  <si>
    <t>Заказчик</t>
  </si>
  <si>
    <t>Иорданская А. А.</t>
  </si>
  <si>
    <t>Осмотр технических этажей, чердаков и подвальных помещений</t>
  </si>
  <si>
    <t>Постоянно</t>
  </si>
  <si>
    <t>Техническое обслуживание внутридомового газового оборудования</t>
  </si>
  <si>
    <t>1 кв.м асфальта  ( ст-ть пересчитана на 1 кв.м. об.пл.)</t>
  </si>
  <si>
    <t>Осмотр мест общего пользования</t>
  </si>
  <si>
    <t xml:space="preserve">Текущий ремонт </t>
  </si>
  <si>
    <t>3 раза в год-вентканалы в МКД с газовыми приборами, раз в год-в МКД с электроплитами</t>
  </si>
  <si>
    <t>смета, материалы</t>
  </si>
  <si>
    <t>Подметание прилегающей территории, содержание и уборка контейнерных площадок</t>
  </si>
  <si>
    <t>Квашнин И.В.</t>
  </si>
  <si>
    <t>Собственники помещений в многоквартирном доме, расположенном по адресу: г. Рязань ул. Костычева д. 14,  именуемые в дальнейшем “Заказчик”, в лице  Бухтояровой Елены Валентиновны, являющегося собственником квартиры № 81,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 , с другой стороны, совместно именуемые “Стороны”, составили настоящий Акт о нижеследующем:</t>
  </si>
  <si>
    <t>Коммунальные ресурсы потребляемые в целях содержания общего имущества в многоквартирном доме (КРСОИ) с 01.07.2021</t>
  </si>
  <si>
    <t>Начислено за услуги по содержанию и текущему ремонту общего имущества МКД  за 2022 год</t>
  </si>
  <si>
    <t>Поступило за услуги по содержанию и текущему ремонту общего имущества МКД за 2022 год</t>
  </si>
  <si>
    <t>Долг собственников помещений на 01.01.2023 г.</t>
  </si>
  <si>
    <t>Подано исковых заявлений за 2022 год (шт.)</t>
  </si>
  <si>
    <t>Выполнено  услуг (работ) за 2022 год</t>
  </si>
  <si>
    <t>Остаток средств на 01.01.2023</t>
  </si>
  <si>
    <t>2. Всего за период с 01.01.2022 по 31.01.2022 года выполнено работ (оказано услуг) на общую сумму:</t>
  </si>
  <si>
    <t>Сто пятьдесят три тысячи девятьсот пять рублей шестьдесят семь копеек</t>
  </si>
  <si>
    <t>2. Всего за период с 01.02.2022 по 28.02.2022 года выполнено работ (оказано услуг) на общую сумму:</t>
  </si>
  <si>
    <t xml:space="preserve">Акт №2 приемки оказанных услуг и (или) выполненных работ по содержанию и текущему ремонту общего имущества в многоквартирном доме </t>
  </si>
  <si>
    <t>Сто шестьдесят семь тысяч пятьсот четыре рубля тридцать три копейки</t>
  </si>
  <si>
    <t>2. Всего за период с 01.03.2022 по 31.03.2022 года выполнено работ (оказано услуг) на общую сумму:</t>
  </si>
  <si>
    <t xml:space="preserve">Акт № 3 приемки оказанных услуг и (или) выполненных работ по содержанию и текущему ремонту общего имущества в многоквартирном доме </t>
  </si>
  <si>
    <t>Сто шестьдесят четыре тысячи двести тридцать рублей шестьдесят три копейки</t>
  </si>
  <si>
    <t>2. Всего за период с 01.04.2022 по 30.04.2022 года выполнено работ (оказано услуг) на общую сумму:</t>
  </si>
  <si>
    <t xml:space="preserve">Акт № 4 приемки оказанных услуг и (или) выполненных работ по содержанию и текущему ремонту общего имущества в многоквартирном доме </t>
  </si>
  <si>
    <t>Бухтоярова Е.В.</t>
  </si>
  <si>
    <t>Двести двадцать тысяч девяносто рублей девяносто девять копеек</t>
  </si>
  <si>
    <t>2. Всего за период с 01.05.2022 по 31.05.2022 года выполнено работ (оказано услуг) на общую сумму:</t>
  </si>
  <si>
    <t xml:space="preserve">Акт № 5 приемки оказанных услуг и (или) выполненных работ по содержанию и текущему ремонту общего имущества в многоквартирном доме </t>
  </si>
  <si>
    <t>Сто пятьдесят шесть тысяч семьсот шестьдесят девять рублей тринадцать копеек</t>
  </si>
  <si>
    <t>2. Всего за период с 01.06.2022 по 30.06.2022 года выполнено работ (оказано услуг) на общую сумму:</t>
  </si>
  <si>
    <t xml:space="preserve">Акт № 6 приемки оказанных услуг и (или) выполненных работ по содержанию и текущему ремонту общего имущества в многоквартирном доме </t>
  </si>
  <si>
    <t>Сто пятьдесят девять тысяч восемьсот девяносто пять рублей сорок три копейки</t>
  </si>
  <si>
    <t xml:space="preserve">Акт № 7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</si>
  <si>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01.07.2022 по 31.07.2022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</si>
  <si>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01.07.2022</t>
  </si>
  <si>
    <t>Сто пятьдесят семь тысяч семьсот тридцать девять рублей девяносто семь копеек</t>
  </si>
  <si>
    <t>Начислено по договорам с провайдерами</t>
  </si>
  <si>
    <t>Поступило по договорам с провайдерами</t>
  </si>
  <si>
    <t xml:space="preserve">Акт № 8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</si>
  <si>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</si>
  <si>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Двести шестьдесят три тысячи пятнадцать рублей двадцать три копейки</t>
  </si>
  <si>
    <t xml:space="preserve">Акт № 9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</si>
  <si>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01.09.2022 по 30.09.2022 года выполнено работ (оказано услуг) на общую сумму:</t>
  </si>
  <si>
    <t>Сто шестьдесят девять тысяч шестьсот пятьдесят семь рублей сорок копеек</t>
  </si>
  <si>
    <t>2. Всего за период с 01.10.2022 по 31.10.2022 года выполнено работ (оказано услуг) на общую сумму:</t>
  </si>
  <si>
    <t xml:space="preserve">Акт № 10 приемки оказанных услуг и (или) выполненных работ по содержанию и текущему ремонту общего имущества в многоквартирном доме </t>
  </si>
  <si>
    <t>Двести тридцать пять тысяч двести три рубля сорок четыре копейки</t>
  </si>
  <si>
    <t>2. Всего за период с 01.11.2022 по 30.11.2022 года выполнено работ (оказано услуг) на общую сумму:</t>
  </si>
  <si>
    <t xml:space="preserve">Акт № 11 приемки оказанных услуг и (или) выполненных работ по содержанию и текущему ремонту общего имущества в многоквартирном доме </t>
  </si>
  <si>
    <t>Сто семьдесят три тысячи сто шестьдесят один рубль двадцать восемь копеек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</si>
  <si>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</si>
  <si>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</si>
  <si>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приемки оказанных услуг и (или) выполненных работ по содержанию и текущему ремонту общего имущества в многоквартирном доме </t>
  </si>
  <si>
    <t>Сто шестьдесят шесть тысяч двести сорок четыре рубля шестьдесят девять копеек</t>
  </si>
  <si>
    <t>Доходы и расходы ООО КА "Ирбис"  по управлению и обслуживанию МКД ул. Костычева д. 14                                                         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</si>
</sst>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mbria"/>
      <family val="1"/>
      <charset val="204"/>
    </font>
    <font>
      <sz val="12"/>
      <color indexed="8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justify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7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3" fillId="0" borderId="0" xfId="0" applyFont="1" applyFill="1"/>
    <xf numFmtId="14" fontId="3" fillId="0" borderId="0" xfId="0" applyNumberFormat="1" applyFont="1" applyBorder="1" applyAlignment="1">
      <alignment horizontal="center" vertical="center"/>
    </xf>
    <xf numFmtId="0" fontId="3" fillId="0" borderId="6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/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/>
    </xf>
    <xf numFmtId="4" fontId="3" fillId="2" borderId="6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wrapText="1"/>
    </xf>
    <xf numFmtId="0" fontId="3" fillId="2" borderId="4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8" fillId="2" borderId="0" xfId="0" applyFont="1" applyFill="1"/>
    <xf numFmtId="4" fontId="8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4" fontId="12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right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2" borderId="1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BreakPreview" topLeftCell="B19" zoomScale="60" zoomScaleNormal="75" workbookViewId="0">
      <selection activeCell="A38" sqref="A38:G38"/>
    </sheetView>
  </sheetViews>
  <sheetFormatPr defaultColWidth="9.140625" defaultRowHeight="15.75" x14ac:dyDescent="0.25"/>
  <cols>
    <col min="1" max="1" width="12.140625" style="1" customWidth="1"/>
    <col min="2" max="2" width="48" style="1" customWidth="1"/>
    <col min="3" max="3" width="26.5703125" style="1" customWidth="1"/>
    <col min="4" max="4" width="14.7109375" style="1" customWidth="1"/>
    <col min="5" max="5" width="12.42578125" style="1" customWidth="1"/>
    <col min="6" max="6" width="32.7109375" style="26" customWidth="1"/>
    <col min="7" max="7" width="15.5703125" style="3" customWidth="1"/>
    <col min="8" max="8" width="24.140625" style="1" customWidth="1"/>
    <col min="9" max="16384" width="9.140625" style="1"/>
  </cols>
  <sheetData>
    <row r="1" spans="1:7" x14ac:dyDescent="0.25">
      <c r="F1" s="2"/>
    </row>
    <row r="2" spans="1:7" ht="48" customHeight="1" x14ac:dyDescent="0.25">
      <c r="B2" s="58" t="s">
        <v>43</v>
      </c>
      <c r="C2" s="58"/>
      <c r="D2" s="58"/>
      <c r="E2" s="58"/>
      <c r="F2" s="58"/>
      <c r="G2" s="59"/>
    </row>
    <row r="3" spans="1:7" x14ac:dyDescent="0.25">
      <c r="B3" s="1" t="s">
        <v>45</v>
      </c>
      <c r="F3" s="2"/>
      <c r="G3" s="51">
        <v>44592</v>
      </c>
    </row>
    <row r="4" spans="1:7" x14ac:dyDescent="0.25">
      <c r="F4" s="2"/>
      <c r="G4" s="27"/>
    </row>
    <row r="5" spans="1:7" ht="99.75" customHeight="1" x14ac:dyDescent="0.3">
      <c r="A5" s="56" t="s">
        <v>64</v>
      </c>
      <c r="B5" s="57"/>
      <c r="C5" s="57"/>
      <c r="D5" s="57"/>
      <c r="E5" s="57"/>
      <c r="F5" s="57"/>
      <c r="G5" s="57"/>
    </row>
    <row r="6" spans="1:7" ht="57" customHeight="1" x14ac:dyDescent="0.3">
      <c r="A6" s="56" t="s">
        <v>46</v>
      </c>
      <c r="B6" s="57"/>
      <c r="C6" s="57"/>
      <c r="D6" s="57"/>
      <c r="E6" s="57"/>
      <c r="F6" s="57"/>
      <c r="G6" s="57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</v>
      </c>
      <c r="G7" s="6" t="s">
        <v>6</v>
      </c>
    </row>
    <row r="8" spans="1:7" ht="47.25" x14ac:dyDescent="0.25">
      <c r="A8" s="4">
        <v>1</v>
      </c>
      <c r="B8" s="7" t="s">
        <v>11</v>
      </c>
      <c r="C8" s="4" t="s">
        <v>12</v>
      </c>
      <c r="D8" s="8">
        <v>0.33</v>
      </c>
      <c r="E8" s="8">
        <v>9929.6</v>
      </c>
      <c r="F8" s="5" t="s">
        <v>13</v>
      </c>
      <c r="G8" s="9">
        <f>D8*E8</f>
        <v>3276.7680000000005</v>
      </c>
    </row>
    <row r="9" spans="1:7" ht="35.25" customHeight="1" x14ac:dyDescent="0.25">
      <c r="A9" s="4">
        <f t="shared" ref="A9:A27" si="0">A8+1</f>
        <v>2</v>
      </c>
      <c r="B9" s="7" t="s">
        <v>54</v>
      </c>
      <c r="C9" s="4" t="s">
        <v>12</v>
      </c>
      <c r="D9" s="8">
        <v>0.08</v>
      </c>
      <c r="E9" s="8">
        <v>9929.6</v>
      </c>
      <c r="F9" s="5" t="s">
        <v>13</v>
      </c>
      <c r="G9" s="9">
        <f t="shared" ref="G9:G27" si="1">D9*E9</f>
        <v>794.36800000000005</v>
      </c>
    </row>
    <row r="10" spans="1:7" ht="47.25" x14ac:dyDescent="0.25">
      <c r="A10" s="4">
        <f t="shared" si="0"/>
        <v>3</v>
      </c>
      <c r="B10" s="7" t="s">
        <v>15</v>
      </c>
      <c r="C10" s="4" t="s">
        <v>14</v>
      </c>
      <c r="D10" s="8">
        <v>0.16</v>
      </c>
      <c r="E10" s="8">
        <v>9929.6</v>
      </c>
      <c r="F10" s="5" t="s">
        <v>13</v>
      </c>
      <c r="G10" s="9">
        <f t="shared" si="1"/>
        <v>1588.7360000000001</v>
      </c>
    </row>
    <row r="11" spans="1:7" ht="41.25" customHeight="1" x14ac:dyDescent="0.25">
      <c r="A11" s="4">
        <f t="shared" si="0"/>
        <v>4</v>
      </c>
      <c r="B11" s="7" t="s">
        <v>16</v>
      </c>
      <c r="C11" s="4" t="s">
        <v>17</v>
      </c>
      <c r="D11" s="8">
        <v>7.0000000000000007E-2</v>
      </c>
      <c r="E11" s="8">
        <v>9929.6</v>
      </c>
      <c r="F11" s="5" t="s">
        <v>13</v>
      </c>
      <c r="G11" s="9">
        <f t="shared" si="1"/>
        <v>695.07200000000012</v>
      </c>
    </row>
    <row r="12" spans="1:7" ht="78.75" x14ac:dyDescent="0.25">
      <c r="A12" s="4">
        <f t="shared" si="0"/>
        <v>5</v>
      </c>
      <c r="B12" s="7" t="s">
        <v>18</v>
      </c>
      <c r="C12" s="4" t="s">
        <v>19</v>
      </c>
      <c r="D12" s="8">
        <v>0.04</v>
      </c>
      <c r="E12" s="8">
        <v>9929.6</v>
      </c>
      <c r="F12" s="5" t="s">
        <v>13</v>
      </c>
      <c r="G12" s="9">
        <f t="shared" si="1"/>
        <v>397.18400000000003</v>
      </c>
    </row>
    <row r="13" spans="1:7" ht="53.25" customHeight="1" x14ac:dyDescent="0.25">
      <c r="A13" s="4">
        <f t="shared" si="0"/>
        <v>6</v>
      </c>
      <c r="B13" s="7" t="s">
        <v>21</v>
      </c>
      <c r="C13" s="4" t="s">
        <v>22</v>
      </c>
      <c r="D13" s="8">
        <v>0.2</v>
      </c>
      <c r="E13" s="8">
        <v>9929.6</v>
      </c>
      <c r="F13" s="5" t="s">
        <v>13</v>
      </c>
      <c r="G13" s="9">
        <f t="shared" si="1"/>
        <v>1985.92</v>
      </c>
    </row>
    <row r="14" spans="1:7" ht="36" customHeight="1" x14ac:dyDescent="0.25">
      <c r="A14" s="4">
        <f t="shared" si="0"/>
        <v>7</v>
      </c>
      <c r="B14" s="7" t="s">
        <v>58</v>
      </c>
      <c r="C14" s="4" t="s">
        <v>24</v>
      </c>
      <c r="D14" s="8">
        <v>0.18</v>
      </c>
      <c r="E14" s="8">
        <v>9929.6</v>
      </c>
      <c r="F14" s="5" t="s">
        <v>13</v>
      </c>
      <c r="G14" s="9">
        <f t="shared" si="1"/>
        <v>1787.328</v>
      </c>
    </row>
    <row r="15" spans="1:7" ht="31.5" x14ac:dyDescent="0.25">
      <c r="A15" s="4">
        <f t="shared" si="0"/>
        <v>8</v>
      </c>
      <c r="B15" s="7" t="s">
        <v>25</v>
      </c>
      <c r="C15" s="4" t="s">
        <v>24</v>
      </c>
      <c r="D15" s="8">
        <v>0.19</v>
      </c>
      <c r="E15" s="8">
        <v>9929.6</v>
      </c>
      <c r="F15" s="5" t="s">
        <v>13</v>
      </c>
      <c r="G15" s="9">
        <f t="shared" si="1"/>
        <v>1886.624</v>
      </c>
    </row>
    <row r="16" spans="1:7" ht="33" customHeight="1" x14ac:dyDescent="0.25">
      <c r="A16" s="4">
        <f t="shared" si="0"/>
        <v>9</v>
      </c>
      <c r="B16" s="7" t="s">
        <v>26</v>
      </c>
      <c r="C16" s="4" t="s">
        <v>12</v>
      </c>
      <c r="D16" s="8">
        <v>0.52</v>
      </c>
      <c r="E16" s="8">
        <v>9929.6</v>
      </c>
      <c r="F16" s="5" t="s">
        <v>55</v>
      </c>
      <c r="G16" s="9">
        <f t="shared" si="1"/>
        <v>5163.3920000000007</v>
      </c>
    </row>
    <row r="17" spans="1:7" ht="27" customHeight="1" x14ac:dyDescent="0.25">
      <c r="A17" s="4">
        <f t="shared" si="0"/>
        <v>10</v>
      </c>
      <c r="B17" s="7" t="s">
        <v>27</v>
      </c>
      <c r="C17" s="4" t="s">
        <v>12</v>
      </c>
      <c r="D17" s="8">
        <v>0.44</v>
      </c>
      <c r="E17" s="8">
        <v>9929.6</v>
      </c>
      <c r="F17" s="5" t="s">
        <v>55</v>
      </c>
      <c r="G17" s="9">
        <f t="shared" si="1"/>
        <v>4369.0240000000003</v>
      </c>
    </row>
    <row r="18" spans="1:7" ht="27" customHeight="1" x14ac:dyDescent="0.25">
      <c r="A18" s="4">
        <f t="shared" si="0"/>
        <v>11</v>
      </c>
      <c r="B18" s="7" t="s">
        <v>28</v>
      </c>
      <c r="C18" s="4" t="s">
        <v>24</v>
      </c>
      <c r="D18" s="8">
        <v>0.05</v>
      </c>
      <c r="E18" s="8">
        <v>9929.6</v>
      </c>
      <c r="F18" s="5" t="s">
        <v>29</v>
      </c>
      <c r="G18" s="9">
        <f t="shared" si="1"/>
        <v>496.48</v>
      </c>
    </row>
    <row r="19" spans="1:7" ht="59.25" customHeight="1" x14ac:dyDescent="0.25">
      <c r="A19" s="4">
        <f t="shared" si="0"/>
        <v>12</v>
      </c>
      <c r="B19" s="7" t="s">
        <v>30</v>
      </c>
      <c r="C19" s="4" t="s">
        <v>24</v>
      </c>
      <c r="D19" s="8">
        <v>0.08</v>
      </c>
      <c r="E19" s="8">
        <v>9929.6</v>
      </c>
      <c r="F19" s="5" t="s">
        <v>60</v>
      </c>
      <c r="G19" s="9">
        <f t="shared" si="1"/>
        <v>794.36800000000005</v>
      </c>
    </row>
    <row r="20" spans="1:7" ht="42" customHeight="1" x14ac:dyDescent="0.25">
      <c r="A20" s="4">
        <f t="shared" si="0"/>
        <v>13</v>
      </c>
      <c r="B20" s="7" t="s">
        <v>56</v>
      </c>
      <c r="C20" s="4" t="s">
        <v>31</v>
      </c>
      <c r="D20" s="8">
        <v>0.38</v>
      </c>
      <c r="E20" s="8">
        <v>9929.6</v>
      </c>
      <c r="F20" s="5" t="s">
        <v>20</v>
      </c>
      <c r="G20" s="9">
        <f t="shared" si="1"/>
        <v>3773.248</v>
      </c>
    </row>
    <row r="21" spans="1:7" ht="47.25" customHeight="1" x14ac:dyDescent="0.25">
      <c r="A21" s="4">
        <f t="shared" si="0"/>
        <v>14</v>
      </c>
      <c r="B21" s="7" t="s">
        <v>42</v>
      </c>
      <c r="C21" s="4" t="s">
        <v>22</v>
      </c>
      <c r="D21" s="8">
        <v>1.25</v>
      </c>
      <c r="E21" s="8">
        <v>9929.6</v>
      </c>
      <c r="F21" s="5" t="s">
        <v>55</v>
      </c>
      <c r="G21" s="9">
        <f>D21*E21</f>
        <v>12412</v>
      </c>
    </row>
    <row r="22" spans="1:7" ht="47.25" x14ac:dyDescent="0.25">
      <c r="A22" s="4">
        <f t="shared" si="0"/>
        <v>15</v>
      </c>
      <c r="B22" s="7" t="s">
        <v>62</v>
      </c>
      <c r="C22" s="4" t="s">
        <v>57</v>
      </c>
      <c r="D22" s="8">
        <v>2.2400000000000002</v>
      </c>
      <c r="E22" s="8">
        <v>9929.6</v>
      </c>
      <c r="F22" s="5" t="s">
        <v>32</v>
      </c>
      <c r="G22" s="9">
        <f t="shared" si="1"/>
        <v>22242.304000000004</v>
      </c>
    </row>
    <row r="23" spans="1:7" ht="31.5" x14ac:dyDescent="0.25">
      <c r="A23" s="4">
        <f>A22+1</f>
        <v>16</v>
      </c>
      <c r="B23" s="10" t="s">
        <v>33</v>
      </c>
      <c r="C23" s="12" t="s">
        <v>34</v>
      </c>
      <c r="D23" s="8">
        <v>6095.96</v>
      </c>
      <c r="E23" s="8">
        <v>4</v>
      </c>
      <c r="F23" s="5" t="s">
        <v>55</v>
      </c>
      <c r="G23" s="9">
        <f t="shared" si="1"/>
        <v>24383.84</v>
      </c>
    </row>
    <row r="24" spans="1:7" ht="21.75" customHeight="1" x14ac:dyDescent="0.25">
      <c r="A24" s="4">
        <f t="shared" si="0"/>
        <v>17</v>
      </c>
      <c r="B24" s="10" t="s">
        <v>35</v>
      </c>
      <c r="C24" s="12" t="s">
        <v>12</v>
      </c>
      <c r="D24" s="8">
        <v>1.74</v>
      </c>
      <c r="E24" s="8">
        <v>9929.6</v>
      </c>
      <c r="F24" s="5" t="s">
        <v>55</v>
      </c>
      <c r="G24" s="9">
        <f t="shared" si="1"/>
        <v>17277.504000000001</v>
      </c>
    </row>
    <row r="25" spans="1:7" ht="18.75" customHeight="1" x14ac:dyDescent="0.25">
      <c r="A25" s="4">
        <f t="shared" si="0"/>
        <v>18</v>
      </c>
      <c r="B25" s="10" t="s">
        <v>36</v>
      </c>
      <c r="C25" s="12" t="s">
        <v>37</v>
      </c>
      <c r="D25" s="8">
        <v>0.24</v>
      </c>
      <c r="E25" s="8">
        <v>9929.6</v>
      </c>
      <c r="F25" s="5" t="s">
        <v>55</v>
      </c>
      <c r="G25" s="9">
        <f t="shared" si="1"/>
        <v>2383.1039999999998</v>
      </c>
    </row>
    <row r="26" spans="1:7" ht="36" customHeight="1" x14ac:dyDescent="0.25">
      <c r="A26" s="4">
        <f t="shared" si="0"/>
        <v>19</v>
      </c>
      <c r="B26" s="13" t="s">
        <v>38</v>
      </c>
      <c r="C26" s="11" t="s">
        <v>12</v>
      </c>
      <c r="D26" s="8">
        <v>1.38</v>
      </c>
      <c r="E26" s="8">
        <v>9929.6</v>
      </c>
      <c r="F26" s="5" t="s">
        <v>55</v>
      </c>
      <c r="G26" s="9">
        <f t="shared" si="1"/>
        <v>13702.848</v>
      </c>
    </row>
    <row r="27" spans="1:7" s="18" customFormat="1" ht="47.25" x14ac:dyDescent="0.25">
      <c r="A27" s="14">
        <f t="shared" si="0"/>
        <v>20</v>
      </c>
      <c r="B27" s="15" t="s">
        <v>65</v>
      </c>
      <c r="C27" s="16" t="s">
        <v>12</v>
      </c>
      <c r="D27" s="17">
        <v>2.66</v>
      </c>
      <c r="E27" s="16">
        <v>9929.6</v>
      </c>
      <c r="F27" s="52" t="s">
        <v>23</v>
      </c>
      <c r="G27" s="9">
        <f t="shared" si="1"/>
        <v>26412.736000000001</v>
      </c>
    </row>
    <row r="28" spans="1:7" s="19" customFormat="1" x14ac:dyDescent="0.25">
      <c r="A28" s="60" t="s">
        <v>41</v>
      </c>
      <c r="B28" s="61"/>
      <c r="C28" s="60"/>
      <c r="D28" s="60"/>
      <c r="E28" s="60"/>
      <c r="F28" s="60"/>
      <c r="G28" s="53">
        <f>SUM(G8:G27)-0.01</f>
        <v>145822.83799999999</v>
      </c>
    </row>
    <row r="29" spans="1:7" s="18" customFormat="1" x14ac:dyDescent="0.25">
      <c r="A29" s="62" t="s">
        <v>40</v>
      </c>
      <c r="B29" s="62"/>
      <c r="C29" s="62"/>
      <c r="D29" s="62"/>
      <c r="E29" s="62"/>
      <c r="F29" s="62"/>
      <c r="G29" s="62"/>
    </row>
    <row r="30" spans="1:7" s="18" customFormat="1" ht="56.25" customHeight="1" x14ac:dyDescent="0.25">
      <c r="A30" s="20" t="s">
        <v>0</v>
      </c>
      <c r="B30" s="20" t="s">
        <v>1</v>
      </c>
      <c r="C30" s="20" t="s">
        <v>2</v>
      </c>
      <c r="D30" s="20" t="s">
        <v>3</v>
      </c>
      <c r="E30" s="20" t="s">
        <v>4</v>
      </c>
      <c r="F30" s="21" t="s">
        <v>5</v>
      </c>
      <c r="G30" s="20" t="s">
        <v>6</v>
      </c>
    </row>
    <row r="31" spans="1:7" s="18" customFormat="1" ht="30" customHeight="1" x14ac:dyDescent="0.25">
      <c r="A31" s="20">
        <v>1</v>
      </c>
      <c r="B31" s="22" t="s">
        <v>59</v>
      </c>
      <c r="C31" s="23"/>
      <c r="D31" s="17"/>
      <c r="E31" s="20"/>
      <c r="F31" s="21" t="s">
        <v>61</v>
      </c>
      <c r="G31" s="35">
        <f>7803.83+279</f>
        <v>8082.83</v>
      </c>
    </row>
    <row r="32" spans="1:7" s="18" customFormat="1" ht="36.6" hidden="1" customHeight="1" x14ac:dyDescent="0.25">
      <c r="A32" s="20">
        <v>2</v>
      </c>
      <c r="B32" s="15" t="s">
        <v>7</v>
      </c>
      <c r="C32" s="20" t="s">
        <v>8</v>
      </c>
      <c r="D32" s="34">
        <v>14.06</v>
      </c>
      <c r="E32" s="34">
        <v>3600</v>
      </c>
      <c r="F32" s="21" t="s">
        <v>9</v>
      </c>
      <c r="G32" s="17"/>
    </row>
    <row r="33" spans="1:7" s="18" customFormat="1" ht="34.5" hidden="1" customHeight="1" x14ac:dyDescent="0.25">
      <c r="A33" s="20">
        <f>A32+1</f>
        <v>3</v>
      </c>
      <c r="B33" s="15" t="s">
        <v>10</v>
      </c>
      <c r="C33" s="20" t="s">
        <v>8</v>
      </c>
      <c r="D33" s="34">
        <v>10.14</v>
      </c>
      <c r="E33" s="34">
        <v>3600</v>
      </c>
      <c r="F33" s="21" t="s">
        <v>9</v>
      </c>
      <c r="G33" s="17"/>
    </row>
    <row r="34" spans="1:7" s="25" customFormat="1" x14ac:dyDescent="0.25">
      <c r="A34" s="63" t="s">
        <v>41</v>
      </c>
      <c r="B34" s="63"/>
      <c r="C34" s="63"/>
      <c r="D34" s="63"/>
      <c r="E34" s="63"/>
      <c r="F34" s="63"/>
      <c r="G34" s="24">
        <f>SUM(G31:G33)</f>
        <v>8082.83</v>
      </c>
    </row>
    <row r="35" spans="1:7" s="19" customFormat="1" x14ac:dyDescent="0.25">
      <c r="A35" s="60" t="s">
        <v>44</v>
      </c>
      <c r="B35" s="60"/>
      <c r="C35" s="60"/>
      <c r="D35" s="60"/>
      <c r="E35" s="60"/>
      <c r="F35" s="60"/>
      <c r="G35" s="53">
        <f>G28+G34</f>
        <v>153905.66799999998</v>
      </c>
    </row>
    <row r="36" spans="1:7" ht="30.75" customHeight="1" x14ac:dyDescent="0.3">
      <c r="A36" s="64" t="s">
        <v>72</v>
      </c>
      <c r="B36" s="65"/>
      <c r="C36" s="65"/>
      <c r="D36" s="65"/>
      <c r="E36" s="65"/>
      <c r="F36" s="65"/>
      <c r="G36" s="65"/>
    </row>
    <row r="37" spans="1:7" ht="27.75" customHeight="1" x14ac:dyDescent="0.3">
      <c r="A37" s="64" t="s">
        <v>73</v>
      </c>
      <c r="B37" s="57"/>
      <c r="C37" s="57"/>
      <c r="D37" s="57"/>
      <c r="E37" s="57"/>
      <c r="F37" s="57"/>
      <c r="G37" s="57"/>
    </row>
    <row r="38" spans="1:7" ht="27.75" customHeight="1" x14ac:dyDescent="0.3">
      <c r="A38" s="56" t="s">
        <v>47</v>
      </c>
      <c r="B38" s="57"/>
      <c r="C38" s="57"/>
      <c r="D38" s="57"/>
      <c r="E38" s="57"/>
      <c r="F38" s="57"/>
      <c r="G38" s="57"/>
    </row>
    <row r="39" spans="1:7" ht="26.25" customHeight="1" x14ac:dyDescent="0.3">
      <c r="A39" s="56" t="s">
        <v>48</v>
      </c>
      <c r="B39" s="57"/>
      <c r="C39" s="57"/>
      <c r="D39" s="57"/>
      <c r="E39" s="57"/>
      <c r="F39" s="57"/>
      <c r="G39" s="57"/>
    </row>
    <row r="40" spans="1:7" ht="35.25" customHeight="1" x14ac:dyDescent="0.3">
      <c r="A40" s="56" t="s">
        <v>49</v>
      </c>
      <c r="B40" s="57"/>
      <c r="C40" s="57"/>
      <c r="D40" s="57"/>
      <c r="E40" s="57"/>
      <c r="F40" s="57"/>
      <c r="G40" s="57"/>
    </row>
    <row r="42" spans="1:7" x14ac:dyDescent="0.25">
      <c r="C42" s="1" t="s">
        <v>50</v>
      </c>
    </row>
    <row r="44" spans="1:7" x14ac:dyDescent="0.25">
      <c r="B44" s="1" t="s">
        <v>51</v>
      </c>
      <c r="C44" s="1" t="s">
        <v>63</v>
      </c>
      <c r="F44" s="28"/>
    </row>
    <row r="46" spans="1:7" x14ac:dyDescent="0.25">
      <c r="B46" s="1" t="s">
        <v>52</v>
      </c>
      <c r="C46" s="1" t="s">
        <v>53</v>
      </c>
      <c r="F46" s="28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67" right="0.51181102362204722" top="0.15748031496062992" bottom="0.15748031496062992" header="0.15748031496062992" footer="0.15748031496062992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view="pageBreakPreview" topLeftCell="A13" zoomScale="60" zoomScaleNormal="75" workbookViewId="0">
      <selection activeCell="A38" sqref="A38:G38"/>
    </sheetView>
  </sheetViews>
  <sheetFormatPr defaultColWidth="9.140625" defaultRowHeight="15.75" x14ac:dyDescent="0.25"/>
  <cols>
    <col min="1" max="1" width="12.140625" style="1" customWidth="1"/>
    <col min="2" max="2" width="48" style="1" customWidth="1"/>
    <col min="3" max="3" width="26.5703125" style="1" customWidth="1"/>
    <col min="4" max="4" width="14.7109375" style="1" customWidth="1"/>
    <col min="5" max="5" width="12.42578125" style="1" customWidth="1"/>
    <col min="6" max="6" width="32.7109375" style="26" customWidth="1"/>
    <col min="7" max="7" width="15.5703125" style="3" customWidth="1"/>
    <col min="8" max="8" width="24.140625" style="1" customWidth="1"/>
    <col min="9" max="16384" width="9.140625" style="1"/>
  </cols>
  <sheetData>
    <row r="1" spans="1:7" x14ac:dyDescent="0.25">
      <c r="F1" s="2"/>
    </row>
    <row r="2" spans="1:7" ht="48" customHeight="1" x14ac:dyDescent="0.25">
      <c r="B2" s="58" t="s">
        <v>103</v>
      </c>
      <c r="C2" s="58"/>
      <c r="D2" s="58"/>
      <c r="E2" s="58"/>
      <c r="F2" s="58"/>
      <c r="G2" s="59"/>
    </row>
    <row r="3" spans="1:7" x14ac:dyDescent="0.25">
      <c r="B3" s="1" t="s">
        <v>45</v>
      </c>
      <c r="F3" s="2"/>
      <c r="G3" s="51">
        <v>44865</v>
      </c>
    </row>
    <row r="4" spans="1:7" x14ac:dyDescent="0.25">
      <c r="F4" s="2"/>
      <c r="G4" s="27"/>
    </row>
    <row r="5" spans="1:7" ht="99.75" customHeight="1" x14ac:dyDescent="0.3">
      <c r="A5" s="56" t="s">
        <v>64</v>
      </c>
      <c r="B5" s="57"/>
      <c r="C5" s="57"/>
      <c r="D5" s="57"/>
      <c r="E5" s="57"/>
      <c r="F5" s="57"/>
      <c r="G5" s="57"/>
    </row>
    <row r="6" spans="1:7" ht="57" customHeight="1" x14ac:dyDescent="0.3">
      <c r="A6" s="56" t="s">
        <v>46</v>
      </c>
      <c r="B6" s="57"/>
      <c r="C6" s="57"/>
      <c r="D6" s="57"/>
      <c r="E6" s="57"/>
      <c r="F6" s="57"/>
      <c r="G6" s="57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</v>
      </c>
      <c r="G7" s="6" t="s">
        <v>6</v>
      </c>
    </row>
    <row r="8" spans="1:7" ht="47.25" x14ac:dyDescent="0.25">
      <c r="A8" s="4">
        <v>1</v>
      </c>
      <c r="B8" s="7" t="s">
        <v>11</v>
      </c>
      <c r="C8" s="4" t="s">
        <v>12</v>
      </c>
      <c r="D8" s="8">
        <v>0.34</v>
      </c>
      <c r="E8" s="8">
        <v>9929.6</v>
      </c>
      <c r="F8" s="5" t="s">
        <v>13</v>
      </c>
      <c r="G8" s="9">
        <f>D8*E8</f>
        <v>3376.0640000000003</v>
      </c>
    </row>
    <row r="9" spans="1:7" ht="35.25" customHeight="1" x14ac:dyDescent="0.25">
      <c r="A9" s="4">
        <f t="shared" ref="A9:A27" si="0">A8+1</f>
        <v>2</v>
      </c>
      <c r="B9" s="7" t="s">
        <v>54</v>
      </c>
      <c r="C9" s="4" t="s">
        <v>12</v>
      </c>
      <c r="D9" s="8">
        <v>0.08</v>
      </c>
      <c r="E9" s="8">
        <v>9929.6</v>
      </c>
      <c r="F9" s="5" t="s">
        <v>13</v>
      </c>
      <c r="G9" s="9">
        <f t="shared" ref="G9:G27" si="1">D9*E9</f>
        <v>794.36800000000005</v>
      </c>
    </row>
    <row r="10" spans="1:7" ht="47.25" x14ac:dyDescent="0.25">
      <c r="A10" s="4">
        <f t="shared" si="0"/>
        <v>3</v>
      </c>
      <c r="B10" s="7" t="s">
        <v>15</v>
      </c>
      <c r="C10" s="4" t="s">
        <v>14</v>
      </c>
      <c r="D10" s="8">
        <v>0.17</v>
      </c>
      <c r="E10" s="8">
        <v>9929.6</v>
      </c>
      <c r="F10" s="5" t="s">
        <v>13</v>
      </c>
      <c r="G10" s="9">
        <f t="shared" si="1"/>
        <v>1688.0320000000002</v>
      </c>
    </row>
    <row r="11" spans="1:7" ht="41.25" customHeight="1" x14ac:dyDescent="0.25">
      <c r="A11" s="4">
        <f t="shared" si="0"/>
        <v>4</v>
      </c>
      <c r="B11" s="7" t="s">
        <v>16</v>
      </c>
      <c r="C11" s="4" t="s">
        <v>17</v>
      </c>
      <c r="D11" s="8">
        <v>7.0000000000000007E-2</v>
      </c>
      <c r="E11" s="8">
        <v>9929.6</v>
      </c>
      <c r="F11" s="5" t="s">
        <v>13</v>
      </c>
      <c r="G11" s="9">
        <f t="shared" si="1"/>
        <v>695.07200000000012</v>
      </c>
    </row>
    <row r="12" spans="1:7" ht="78.75" x14ac:dyDescent="0.25">
      <c r="A12" s="4">
        <f t="shared" si="0"/>
        <v>5</v>
      </c>
      <c r="B12" s="7" t="s">
        <v>18</v>
      </c>
      <c r="C12" s="4" t="s">
        <v>19</v>
      </c>
      <c r="D12" s="8">
        <v>0.04</v>
      </c>
      <c r="E12" s="8">
        <v>9929.6</v>
      </c>
      <c r="F12" s="5" t="s">
        <v>13</v>
      </c>
      <c r="G12" s="9">
        <f t="shared" si="1"/>
        <v>397.18400000000003</v>
      </c>
    </row>
    <row r="13" spans="1:7" ht="53.25" customHeight="1" x14ac:dyDescent="0.25">
      <c r="A13" s="4">
        <f t="shared" si="0"/>
        <v>6</v>
      </c>
      <c r="B13" s="7" t="s">
        <v>21</v>
      </c>
      <c r="C13" s="4" t="s">
        <v>22</v>
      </c>
      <c r="D13" s="8">
        <v>0.21</v>
      </c>
      <c r="E13" s="8">
        <v>9929.6</v>
      </c>
      <c r="F13" s="5" t="s">
        <v>13</v>
      </c>
      <c r="G13" s="9">
        <f t="shared" si="1"/>
        <v>2085.2159999999999</v>
      </c>
    </row>
    <row r="14" spans="1:7" ht="36" customHeight="1" x14ac:dyDescent="0.25">
      <c r="A14" s="4">
        <f t="shared" si="0"/>
        <v>7</v>
      </c>
      <c r="B14" s="7" t="s">
        <v>58</v>
      </c>
      <c r="C14" s="4" t="s">
        <v>24</v>
      </c>
      <c r="D14" s="8">
        <v>0.19</v>
      </c>
      <c r="E14" s="8">
        <v>9929.6</v>
      </c>
      <c r="F14" s="5" t="s">
        <v>13</v>
      </c>
      <c r="G14" s="9">
        <f t="shared" si="1"/>
        <v>1886.624</v>
      </c>
    </row>
    <row r="15" spans="1:7" ht="31.5" x14ac:dyDescent="0.25">
      <c r="A15" s="4">
        <f t="shared" si="0"/>
        <v>8</v>
      </c>
      <c r="B15" s="7" t="s">
        <v>25</v>
      </c>
      <c r="C15" s="4" t="s">
        <v>24</v>
      </c>
      <c r="D15" s="8">
        <v>0.2</v>
      </c>
      <c r="E15" s="8">
        <v>9929.6</v>
      </c>
      <c r="F15" s="5" t="s">
        <v>13</v>
      </c>
      <c r="G15" s="9">
        <f t="shared" si="1"/>
        <v>1985.92</v>
      </c>
    </row>
    <row r="16" spans="1:7" ht="33" customHeight="1" x14ac:dyDescent="0.25">
      <c r="A16" s="4">
        <f t="shared" si="0"/>
        <v>9</v>
      </c>
      <c r="B16" s="7" t="s">
        <v>26</v>
      </c>
      <c r="C16" s="4" t="s">
        <v>12</v>
      </c>
      <c r="D16" s="8">
        <v>0.54</v>
      </c>
      <c r="E16" s="8">
        <v>9929.6</v>
      </c>
      <c r="F16" s="5" t="s">
        <v>55</v>
      </c>
      <c r="G16" s="9">
        <f t="shared" si="1"/>
        <v>5361.9840000000004</v>
      </c>
    </row>
    <row r="17" spans="1:7" ht="27" customHeight="1" x14ac:dyDescent="0.25">
      <c r="A17" s="4">
        <f t="shared" si="0"/>
        <v>10</v>
      </c>
      <c r="B17" s="7" t="s">
        <v>27</v>
      </c>
      <c r="C17" s="4" t="s">
        <v>12</v>
      </c>
      <c r="D17" s="8">
        <v>0.46</v>
      </c>
      <c r="E17" s="8">
        <v>9929.6</v>
      </c>
      <c r="F17" s="5" t="s">
        <v>55</v>
      </c>
      <c r="G17" s="9">
        <f t="shared" si="1"/>
        <v>4567.616</v>
      </c>
    </row>
    <row r="18" spans="1:7" ht="27" customHeight="1" x14ac:dyDescent="0.25">
      <c r="A18" s="4">
        <f t="shared" si="0"/>
        <v>11</v>
      </c>
      <c r="B18" s="7" t="s">
        <v>28</v>
      </c>
      <c r="C18" s="4" t="s">
        <v>24</v>
      </c>
      <c r="D18" s="8">
        <v>0.05</v>
      </c>
      <c r="E18" s="8">
        <v>9929.6</v>
      </c>
      <c r="F18" s="5" t="s">
        <v>29</v>
      </c>
      <c r="G18" s="9">
        <f t="shared" si="1"/>
        <v>496.48</v>
      </c>
    </row>
    <row r="19" spans="1:7" ht="59.25" customHeight="1" x14ac:dyDescent="0.25">
      <c r="A19" s="4">
        <f t="shared" si="0"/>
        <v>12</v>
      </c>
      <c r="B19" s="7" t="s">
        <v>30</v>
      </c>
      <c r="C19" s="4" t="s">
        <v>24</v>
      </c>
      <c r="D19" s="8">
        <v>0.08</v>
      </c>
      <c r="E19" s="8">
        <v>9929.6</v>
      </c>
      <c r="F19" s="5" t="s">
        <v>60</v>
      </c>
      <c r="G19" s="9">
        <f t="shared" si="1"/>
        <v>794.36800000000005</v>
      </c>
    </row>
    <row r="20" spans="1:7" ht="42" customHeight="1" x14ac:dyDescent="0.25">
      <c r="A20" s="4">
        <f t="shared" si="0"/>
        <v>13</v>
      </c>
      <c r="B20" s="7" t="s">
        <v>56</v>
      </c>
      <c r="C20" s="4" t="s">
        <v>31</v>
      </c>
      <c r="D20" s="8">
        <v>0.4</v>
      </c>
      <c r="E20" s="8">
        <v>9929.6</v>
      </c>
      <c r="F20" s="5" t="s">
        <v>20</v>
      </c>
      <c r="G20" s="9">
        <f t="shared" si="1"/>
        <v>3971.84</v>
      </c>
    </row>
    <row r="21" spans="1:7" ht="47.25" customHeight="1" x14ac:dyDescent="0.25">
      <c r="A21" s="4">
        <f t="shared" si="0"/>
        <v>14</v>
      </c>
      <c r="B21" s="7" t="s">
        <v>42</v>
      </c>
      <c r="C21" s="4" t="s">
        <v>22</v>
      </c>
      <c r="D21" s="8">
        <v>1.3</v>
      </c>
      <c r="E21" s="8">
        <v>9929.6</v>
      </c>
      <c r="F21" s="5" t="s">
        <v>55</v>
      </c>
      <c r="G21" s="9">
        <f>D21*E21</f>
        <v>12908.480000000001</v>
      </c>
    </row>
    <row r="22" spans="1:7" ht="47.25" x14ac:dyDescent="0.25">
      <c r="A22" s="4">
        <f t="shared" si="0"/>
        <v>15</v>
      </c>
      <c r="B22" s="7" t="s">
        <v>62</v>
      </c>
      <c r="C22" s="4" t="s">
        <v>57</v>
      </c>
      <c r="D22" s="8">
        <v>2.33</v>
      </c>
      <c r="E22" s="8">
        <v>9929.6</v>
      </c>
      <c r="F22" s="5" t="s">
        <v>32</v>
      </c>
      <c r="G22" s="9">
        <f t="shared" si="1"/>
        <v>23135.968000000001</v>
      </c>
    </row>
    <row r="23" spans="1:7" ht="31.5" x14ac:dyDescent="0.25">
      <c r="A23" s="4">
        <f>A22+1</f>
        <v>16</v>
      </c>
      <c r="B23" s="10" t="s">
        <v>33</v>
      </c>
      <c r="C23" s="12" t="s">
        <v>34</v>
      </c>
      <c r="D23" s="8">
        <f>6095.96*1.04</f>
        <v>6339.7984000000006</v>
      </c>
      <c r="E23" s="8">
        <v>4</v>
      </c>
      <c r="F23" s="5" t="s">
        <v>55</v>
      </c>
      <c r="G23" s="9">
        <f t="shared" si="1"/>
        <v>25359.193600000002</v>
      </c>
    </row>
    <row r="24" spans="1:7" ht="21.75" customHeight="1" x14ac:dyDescent="0.25">
      <c r="A24" s="4">
        <f t="shared" si="0"/>
        <v>17</v>
      </c>
      <c r="B24" s="10" t="s">
        <v>35</v>
      </c>
      <c r="C24" s="12" t="s">
        <v>12</v>
      </c>
      <c r="D24" s="8">
        <v>1.81</v>
      </c>
      <c r="E24" s="8">
        <v>9929.6</v>
      </c>
      <c r="F24" s="5" t="s">
        <v>55</v>
      </c>
      <c r="G24" s="9">
        <f t="shared" si="1"/>
        <v>17972.576000000001</v>
      </c>
    </row>
    <row r="25" spans="1:7" ht="18.75" customHeight="1" x14ac:dyDescent="0.25">
      <c r="A25" s="4">
        <f t="shared" si="0"/>
        <v>18</v>
      </c>
      <c r="B25" s="10" t="s">
        <v>36</v>
      </c>
      <c r="C25" s="12" t="s">
        <v>37</v>
      </c>
      <c r="D25" s="8">
        <v>0.26</v>
      </c>
      <c r="E25" s="8">
        <v>9929.6</v>
      </c>
      <c r="F25" s="5" t="s">
        <v>55</v>
      </c>
      <c r="G25" s="9">
        <f t="shared" si="1"/>
        <v>2581.6960000000004</v>
      </c>
    </row>
    <row r="26" spans="1:7" ht="36" customHeight="1" x14ac:dyDescent="0.25">
      <c r="A26" s="4">
        <f t="shared" si="0"/>
        <v>19</v>
      </c>
      <c r="B26" s="13" t="s">
        <v>38</v>
      </c>
      <c r="C26" s="11" t="s">
        <v>12</v>
      </c>
      <c r="D26" s="8">
        <v>1.44</v>
      </c>
      <c r="E26" s="8">
        <v>9929.6</v>
      </c>
      <c r="F26" s="5" t="s">
        <v>55</v>
      </c>
      <c r="G26" s="9">
        <f t="shared" si="1"/>
        <v>14298.624</v>
      </c>
    </row>
    <row r="27" spans="1:7" s="18" customFormat="1" ht="47.25" x14ac:dyDescent="0.25">
      <c r="A27" s="14">
        <f t="shared" si="0"/>
        <v>20</v>
      </c>
      <c r="B27" s="15" t="s">
        <v>92</v>
      </c>
      <c r="C27" s="16" t="s">
        <v>12</v>
      </c>
      <c r="D27" s="17">
        <v>2.79</v>
      </c>
      <c r="E27" s="16">
        <v>9929.6</v>
      </c>
      <c r="F27" s="52" t="s">
        <v>23</v>
      </c>
      <c r="G27" s="9">
        <f t="shared" si="1"/>
        <v>27703.584000000003</v>
      </c>
    </row>
    <row r="28" spans="1:7" s="19" customFormat="1" x14ac:dyDescent="0.25">
      <c r="A28" s="60" t="s">
        <v>41</v>
      </c>
      <c r="B28" s="61"/>
      <c r="C28" s="60"/>
      <c r="D28" s="60"/>
      <c r="E28" s="60"/>
      <c r="F28" s="60"/>
      <c r="G28" s="53">
        <f>SUM(G8:G27)</f>
        <v>152060.88959999999</v>
      </c>
    </row>
    <row r="29" spans="1:7" s="18" customFormat="1" x14ac:dyDescent="0.25">
      <c r="A29" s="62" t="s">
        <v>40</v>
      </c>
      <c r="B29" s="62"/>
      <c r="C29" s="62"/>
      <c r="D29" s="62"/>
      <c r="E29" s="62"/>
      <c r="F29" s="62"/>
      <c r="G29" s="62"/>
    </row>
    <row r="30" spans="1:7" s="18" customFormat="1" ht="56.25" customHeight="1" x14ac:dyDescent="0.25">
      <c r="A30" s="20" t="s">
        <v>0</v>
      </c>
      <c r="B30" s="20" t="s">
        <v>1</v>
      </c>
      <c r="C30" s="20" t="s">
        <v>2</v>
      </c>
      <c r="D30" s="20" t="s">
        <v>3</v>
      </c>
      <c r="E30" s="20" t="s">
        <v>4</v>
      </c>
      <c r="F30" s="21" t="s">
        <v>5</v>
      </c>
      <c r="G30" s="20" t="s">
        <v>6</v>
      </c>
    </row>
    <row r="31" spans="1:7" s="18" customFormat="1" ht="30" customHeight="1" x14ac:dyDescent="0.25">
      <c r="A31" s="20">
        <v>1</v>
      </c>
      <c r="B31" s="22" t="s">
        <v>59</v>
      </c>
      <c r="C31" s="23"/>
      <c r="D31" s="17"/>
      <c r="E31" s="20"/>
      <c r="F31" s="21" t="s">
        <v>61</v>
      </c>
      <c r="G31" s="35">
        <v>83142.55</v>
      </c>
    </row>
    <row r="32" spans="1:7" s="18" customFormat="1" ht="36.6" hidden="1" customHeight="1" x14ac:dyDescent="0.25">
      <c r="A32" s="20">
        <v>2</v>
      </c>
      <c r="B32" s="15" t="s">
        <v>7</v>
      </c>
      <c r="C32" s="20" t="s">
        <v>8</v>
      </c>
      <c r="D32" s="34">
        <v>14.62</v>
      </c>
      <c r="E32" s="34">
        <v>3600</v>
      </c>
      <c r="F32" s="21" t="s">
        <v>9</v>
      </c>
      <c r="G32" s="17">
        <v>0</v>
      </c>
    </row>
    <row r="33" spans="1:7" s="18" customFormat="1" ht="34.5" hidden="1" customHeight="1" x14ac:dyDescent="0.25">
      <c r="A33" s="20">
        <f>A32+1</f>
        <v>3</v>
      </c>
      <c r="B33" s="15" t="s">
        <v>10</v>
      </c>
      <c r="C33" s="20" t="s">
        <v>8</v>
      </c>
      <c r="D33" s="34">
        <v>10.55</v>
      </c>
      <c r="E33" s="34">
        <v>3600</v>
      </c>
      <c r="F33" s="21" t="s">
        <v>9</v>
      </c>
      <c r="G33" s="17">
        <v>0</v>
      </c>
    </row>
    <row r="34" spans="1:7" s="25" customFormat="1" x14ac:dyDescent="0.25">
      <c r="A34" s="63" t="s">
        <v>41</v>
      </c>
      <c r="B34" s="63"/>
      <c r="C34" s="63"/>
      <c r="D34" s="63"/>
      <c r="E34" s="63"/>
      <c r="F34" s="63"/>
      <c r="G34" s="24">
        <f>SUM(G31:G33)</f>
        <v>83142.55</v>
      </c>
    </row>
    <row r="35" spans="1:7" s="19" customFormat="1" x14ac:dyDescent="0.25">
      <c r="A35" s="60" t="s">
        <v>44</v>
      </c>
      <c r="B35" s="60"/>
      <c r="C35" s="60"/>
      <c r="D35" s="60"/>
      <c r="E35" s="60"/>
      <c r="F35" s="60"/>
      <c r="G35" s="53">
        <f>G28+G34</f>
        <v>235203.43959999998</v>
      </c>
    </row>
    <row r="36" spans="1:7" ht="30.75" customHeight="1" x14ac:dyDescent="0.3">
      <c r="A36" s="64" t="s">
        <v>102</v>
      </c>
      <c r="B36" s="65"/>
      <c r="C36" s="65"/>
      <c r="D36" s="65"/>
      <c r="E36" s="65"/>
      <c r="F36" s="65"/>
      <c r="G36" s="65"/>
    </row>
    <row r="37" spans="1:7" ht="27.75" customHeight="1" x14ac:dyDescent="0.3">
      <c r="A37" s="64" t="s">
        <v>104</v>
      </c>
      <c r="B37" s="57"/>
      <c r="C37" s="57"/>
      <c r="D37" s="57"/>
      <c r="E37" s="57"/>
      <c r="F37" s="57"/>
      <c r="G37" s="57"/>
    </row>
    <row r="38" spans="1:7" ht="27.75" customHeight="1" x14ac:dyDescent="0.3">
      <c r="A38" s="56" t="s">
        <v>47</v>
      </c>
      <c r="B38" s="57"/>
      <c r="C38" s="57"/>
      <c r="D38" s="57"/>
      <c r="E38" s="57"/>
      <c r="F38" s="57"/>
      <c r="G38" s="57"/>
    </row>
    <row r="39" spans="1:7" ht="26.25" customHeight="1" x14ac:dyDescent="0.3">
      <c r="A39" s="56" t="s">
        <v>48</v>
      </c>
      <c r="B39" s="57"/>
      <c r="C39" s="57"/>
      <c r="D39" s="57"/>
      <c r="E39" s="57"/>
      <c r="F39" s="57"/>
      <c r="G39" s="57"/>
    </row>
    <row r="40" spans="1:7" ht="35.25" customHeight="1" x14ac:dyDescent="0.3">
      <c r="A40" s="56" t="s">
        <v>49</v>
      </c>
      <c r="B40" s="57"/>
      <c r="C40" s="57"/>
      <c r="D40" s="57"/>
      <c r="E40" s="57"/>
      <c r="F40" s="57"/>
      <c r="G40" s="57"/>
    </row>
    <row r="42" spans="1:7" x14ac:dyDescent="0.25">
      <c r="C42" s="1" t="s">
        <v>50</v>
      </c>
    </row>
    <row r="44" spans="1:7" x14ac:dyDescent="0.25">
      <c r="B44" s="1" t="s">
        <v>51</v>
      </c>
      <c r="C44" s="1" t="s">
        <v>63</v>
      </c>
      <c r="F44" s="28"/>
    </row>
    <row r="46" spans="1:7" x14ac:dyDescent="0.25">
      <c r="B46" s="1" t="s">
        <v>52</v>
      </c>
      <c r="F46" s="28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6692913385826772" right="0.51181102362204722" top="0.15748031496062992" bottom="0.15748031496062992" header="0.15748031496062992" footer="0.15748031496062992"/>
  <pageSetup paperSize="9" scale="5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view="pageBreakPreview" topLeftCell="A16" zoomScale="60" zoomScaleNormal="75" workbookViewId="0">
      <selection activeCell="A38" sqref="A38:G38"/>
    </sheetView>
  </sheetViews>
  <sheetFormatPr defaultColWidth="9.140625" defaultRowHeight="15.75" x14ac:dyDescent="0.25"/>
  <cols>
    <col min="1" max="1" width="12.140625" style="1" customWidth="1"/>
    <col min="2" max="2" width="48" style="1" customWidth="1"/>
    <col min="3" max="3" width="26.5703125" style="1" customWidth="1"/>
    <col min="4" max="4" width="14.7109375" style="1" customWidth="1"/>
    <col min="5" max="5" width="12.42578125" style="1" customWidth="1"/>
    <col min="6" max="6" width="32.7109375" style="26" customWidth="1"/>
    <col min="7" max="7" width="15.5703125" style="3" customWidth="1"/>
    <col min="8" max="8" width="24.140625" style="1" customWidth="1"/>
    <col min="9" max="16384" width="9.140625" style="1"/>
  </cols>
  <sheetData>
    <row r="1" spans="1:7" x14ac:dyDescent="0.25">
      <c r="F1" s="2"/>
    </row>
    <row r="2" spans="1:7" ht="48" customHeight="1" x14ac:dyDescent="0.25">
      <c r="B2" s="58" t="s">
        <v>106</v>
      </c>
      <c r="C2" s="58"/>
      <c r="D2" s="58"/>
      <c r="E2" s="58"/>
      <c r="F2" s="58"/>
      <c r="G2" s="59"/>
    </row>
    <row r="3" spans="1:7" x14ac:dyDescent="0.25">
      <c r="B3" s="1" t="s">
        <v>45</v>
      </c>
      <c r="F3" s="2"/>
      <c r="G3" s="51">
        <v>44895</v>
      </c>
    </row>
    <row r="4" spans="1:7" x14ac:dyDescent="0.25">
      <c r="F4" s="2"/>
      <c r="G4" s="27"/>
    </row>
    <row r="5" spans="1:7" ht="99.75" customHeight="1" x14ac:dyDescent="0.3">
      <c r="A5" s="56" t="s">
        <v>64</v>
      </c>
      <c r="B5" s="57"/>
      <c r="C5" s="57"/>
      <c r="D5" s="57"/>
      <c r="E5" s="57"/>
      <c r="F5" s="57"/>
      <c r="G5" s="57"/>
    </row>
    <row r="6" spans="1:7" ht="57" customHeight="1" x14ac:dyDescent="0.3">
      <c r="A6" s="56" t="s">
        <v>46</v>
      </c>
      <c r="B6" s="57"/>
      <c r="C6" s="57"/>
      <c r="D6" s="57"/>
      <c r="E6" s="57"/>
      <c r="F6" s="57"/>
      <c r="G6" s="57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</v>
      </c>
      <c r="G7" s="6" t="s">
        <v>6</v>
      </c>
    </row>
    <row r="8" spans="1:7" ht="47.25" x14ac:dyDescent="0.25">
      <c r="A8" s="4">
        <v>1</v>
      </c>
      <c r="B8" s="7" t="s">
        <v>11</v>
      </c>
      <c r="C8" s="4" t="s">
        <v>12</v>
      </c>
      <c r="D8" s="8">
        <v>0.34</v>
      </c>
      <c r="E8" s="8">
        <v>9929.6</v>
      </c>
      <c r="F8" s="5" t="s">
        <v>13</v>
      </c>
      <c r="G8" s="9">
        <f>D8*E8</f>
        <v>3376.0640000000003</v>
      </c>
    </row>
    <row r="9" spans="1:7" ht="35.25" customHeight="1" x14ac:dyDescent="0.25">
      <c r="A9" s="4">
        <f t="shared" ref="A9:A27" si="0">A8+1</f>
        <v>2</v>
      </c>
      <c r="B9" s="7" t="s">
        <v>54</v>
      </c>
      <c r="C9" s="4" t="s">
        <v>12</v>
      </c>
      <c r="D9" s="8">
        <v>0.08</v>
      </c>
      <c r="E9" s="8">
        <v>9929.6</v>
      </c>
      <c r="F9" s="5" t="s">
        <v>13</v>
      </c>
      <c r="G9" s="9">
        <f t="shared" ref="G9:G27" si="1">D9*E9</f>
        <v>794.36800000000005</v>
      </c>
    </row>
    <row r="10" spans="1:7" ht="47.25" x14ac:dyDescent="0.25">
      <c r="A10" s="4">
        <f t="shared" si="0"/>
        <v>3</v>
      </c>
      <c r="B10" s="7" t="s">
        <v>15</v>
      </c>
      <c r="C10" s="4" t="s">
        <v>14</v>
      </c>
      <c r="D10" s="8">
        <v>0.17</v>
      </c>
      <c r="E10" s="8">
        <v>9929.6</v>
      </c>
      <c r="F10" s="5" t="s">
        <v>13</v>
      </c>
      <c r="G10" s="9">
        <f t="shared" si="1"/>
        <v>1688.0320000000002</v>
      </c>
    </row>
    <row r="11" spans="1:7" ht="41.25" customHeight="1" x14ac:dyDescent="0.25">
      <c r="A11" s="4">
        <f t="shared" si="0"/>
        <v>4</v>
      </c>
      <c r="B11" s="7" t="s">
        <v>16</v>
      </c>
      <c r="C11" s="4" t="s">
        <v>17</v>
      </c>
      <c r="D11" s="8">
        <v>7.0000000000000007E-2</v>
      </c>
      <c r="E11" s="8">
        <v>9929.6</v>
      </c>
      <c r="F11" s="5" t="s">
        <v>13</v>
      </c>
      <c r="G11" s="9">
        <f t="shared" si="1"/>
        <v>695.07200000000012</v>
      </c>
    </row>
    <row r="12" spans="1:7" ht="78.75" x14ac:dyDescent="0.25">
      <c r="A12" s="4">
        <f t="shared" si="0"/>
        <v>5</v>
      </c>
      <c r="B12" s="7" t="s">
        <v>18</v>
      </c>
      <c r="C12" s="4" t="s">
        <v>19</v>
      </c>
      <c r="D12" s="8">
        <v>0.04</v>
      </c>
      <c r="E12" s="8">
        <v>9929.6</v>
      </c>
      <c r="F12" s="5" t="s">
        <v>13</v>
      </c>
      <c r="G12" s="9">
        <f t="shared" si="1"/>
        <v>397.18400000000003</v>
      </c>
    </row>
    <row r="13" spans="1:7" ht="53.25" customHeight="1" x14ac:dyDescent="0.25">
      <c r="A13" s="4">
        <f t="shared" si="0"/>
        <v>6</v>
      </c>
      <c r="B13" s="7" t="s">
        <v>21</v>
      </c>
      <c r="C13" s="4" t="s">
        <v>22</v>
      </c>
      <c r="D13" s="8">
        <v>0.21</v>
      </c>
      <c r="E13" s="8">
        <v>9929.6</v>
      </c>
      <c r="F13" s="5" t="s">
        <v>13</v>
      </c>
      <c r="G13" s="9">
        <f t="shared" si="1"/>
        <v>2085.2159999999999</v>
      </c>
    </row>
    <row r="14" spans="1:7" ht="36" customHeight="1" x14ac:dyDescent="0.25">
      <c r="A14" s="4">
        <f t="shared" si="0"/>
        <v>7</v>
      </c>
      <c r="B14" s="7" t="s">
        <v>58</v>
      </c>
      <c r="C14" s="4" t="s">
        <v>24</v>
      </c>
      <c r="D14" s="8">
        <v>0.19</v>
      </c>
      <c r="E14" s="8">
        <v>9929.6</v>
      </c>
      <c r="F14" s="5" t="s">
        <v>13</v>
      </c>
      <c r="G14" s="9">
        <f t="shared" si="1"/>
        <v>1886.624</v>
      </c>
    </row>
    <row r="15" spans="1:7" ht="31.5" x14ac:dyDescent="0.25">
      <c r="A15" s="4">
        <f t="shared" si="0"/>
        <v>8</v>
      </c>
      <c r="B15" s="7" t="s">
        <v>25</v>
      </c>
      <c r="C15" s="4" t="s">
        <v>24</v>
      </c>
      <c r="D15" s="8">
        <v>0.2</v>
      </c>
      <c r="E15" s="8">
        <v>9929.6</v>
      </c>
      <c r="F15" s="5" t="s">
        <v>13</v>
      </c>
      <c r="G15" s="9">
        <f t="shared" si="1"/>
        <v>1985.92</v>
      </c>
    </row>
    <row r="16" spans="1:7" ht="33" customHeight="1" x14ac:dyDescent="0.25">
      <c r="A16" s="4">
        <f t="shared" si="0"/>
        <v>9</v>
      </c>
      <c r="B16" s="7" t="s">
        <v>26</v>
      </c>
      <c r="C16" s="4" t="s">
        <v>12</v>
      </c>
      <c r="D16" s="8">
        <v>0.54</v>
      </c>
      <c r="E16" s="8">
        <v>9929.6</v>
      </c>
      <c r="F16" s="5" t="s">
        <v>55</v>
      </c>
      <c r="G16" s="9">
        <f t="shared" si="1"/>
        <v>5361.9840000000004</v>
      </c>
    </row>
    <row r="17" spans="1:7" ht="27" customHeight="1" x14ac:dyDescent="0.25">
      <c r="A17" s="4">
        <f t="shared" si="0"/>
        <v>10</v>
      </c>
      <c r="B17" s="7" t="s">
        <v>27</v>
      </c>
      <c r="C17" s="4" t="s">
        <v>12</v>
      </c>
      <c r="D17" s="8">
        <v>0.46</v>
      </c>
      <c r="E17" s="8">
        <v>9929.6</v>
      </c>
      <c r="F17" s="5" t="s">
        <v>55</v>
      </c>
      <c r="G17" s="9">
        <f t="shared" si="1"/>
        <v>4567.616</v>
      </c>
    </row>
    <row r="18" spans="1:7" ht="27" customHeight="1" x14ac:dyDescent="0.25">
      <c r="A18" s="4">
        <f t="shared" si="0"/>
        <v>11</v>
      </c>
      <c r="B18" s="7" t="s">
        <v>28</v>
      </c>
      <c r="C18" s="4" t="s">
        <v>24</v>
      </c>
      <c r="D18" s="8">
        <v>0.05</v>
      </c>
      <c r="E18" s="8">
        <v>9929.6</v>
      </c>
      <c r="F18" s="5" t="s">
        <v>29</v>
      </c>
      <c r="G18" s="9">
        <f t="shared" si="1"/>
        <v>496.48</v>
      </c>
    </row>
    <row r="19" spans="1:7" ht="59.25" customHeight="1" x14ac:dyDescent="0.25">
      <c r="A19" s="4">
        <f t="shared" si="0"/>
        <v>12</v>
      </c>
      <c r="B19" s="7" t="s">
        <v>30</v>
      </c>
      <c r="C19" s="4" t="s">
        <v>24</v>
      </c>
      <c r="D19" s="8">
        <v>0.08</v>
      </c>
      <c r="E19" s="8">
        <v>9929.6</v>
      </c>
      <c r="F19" s="5" t="s">
        <v>60</v>
      </c>
      <c r="G19" s="9">
        <f t="shared" si="1"/>
        <v>794.36800000000005</v>
      </c>
    </row>
    <row r="20" spans="1:7" ht="42" customHeight="1" x14ac:dyDescent="0.25">
      <c r="A20" s="4">
        <f t="shared" si="0"/>
        <v>13</v>
      </c>
      <c r="B20" s="7" t="s">
        <v>56</v>
      </c>
      <c r="C20" s="4" t="s">
        <v>31</v>
      </c>
      <c r="D20" s="8">
        <v>0.4</v>
      </c>
      <c r="E20" s="8">
        <v>9929.6</v>
      </c>
      <c r="F20" s="5" t="s">
        <v>20</v>
      </c>
      <c r="G20" s="9">
        <f t="shared" si="1"/>
        <v>3971.84</v>
      </c>
    </row>
    <row r="21" spans="1:7" ht="47.25" customHeight="1" x14ac:dyDescent="0.25">
      <c r="A21" s="4">
        <f t="shared" si="0"/>
        <v>14</v>
      </c>
      <c r="B21" s="7" t="s">
        <v>42</v>
      </c>
      <c r="C21" s="4" t="s">
        <v>22</v>
      </c>
      <c r="D21" s="8">
        <v>1.3</v>
      </c>
      <c r="E21" s="8">
        <v>9929.6</v>
      </c>
      <c r="F21" s="5" t="s">
        <v>55</v>
      </c>
      <c r="G21" s="9">
        <f>D21*E21</f>
        <v>12908.480000000001</v>
      </c>
    </row>
    <row r="22" spans="1:7" ht="47.25" x14ac:dyDescent="0.25">
      <c r="A22" s="4">
        <f t="shared" si="0"/>
        <v>15</v>
      </c>
      <c r="B22" s="7" t="s">
        <v>62</v>
      </c>
      <c r="C22" s="4" t="s">
        <v>57</v>
      </c>
      <c r="D22" s="8">
        <v>2.33</v>
      </c>
      <c r="E22" s="8">
        <v>9929.6</v>
      </c>
      <c r="F22" s="5" t="s">
        <v>32</v>
      </c>
      <c r="G22" s="9">
        <f t="shared" si="1"/>
        <v>23135.968000000001</v>
      </c>
    </row>
    <row r="23" spans="1:7" ht="31.5" x14ac:dyDescent="0.25">
      <c r="A23" s="4">
        <f>A22+1</f>
        <v>16</v>
      </c>
      <c r="B23" s="10" t="s">
        <v>33</v>
      </c>
      <c r="C23" s="12" t="s">
        <v>34</v>
      </c>
      <c r="D23" s="8">
        <f>6095.96*1.04</f>
        <v>6339.7984000000006</v>
      </c>
      <c r="E23" s="8">
        <v>4</v>
      </c>
      <c r="F23" s="5" t="s">
        <v>55</v>
      </c>
      <c r="G23" s="9">
        <f t="shared" si="1"/>
        <v>25359.193600000002</v>
      </c>
    </row>
    <row r="24" spans="1:7" ht="21.75" customHeight="1" x14ac:dyDescent="0.25">
      <c r="A24" s="4">
        <f t="shared" si="0"/>
        <v>17</v>
      </c>
      <c r="B24" s="10" t="s">
        <v>35</v>
      </c>
      <c r="C24" s="12" t="s">
        <v>12</v>
      </c>
      <c r="D24" s="8">
        <v>1.81</v>
      </c>
      <c r="E24" s="8">
        <v>9929.6</v>
      </c>
      <c r="F24" s="5" t="s">
        <v>55</v>
      </c>
      <c r="G24" s="9">
        <f t="shared" si="1"/>
        <v>17972.576000000001</v>
      </c>
    </row>
    <row r="25" spans="1:7" ht="18.75" customHeight="1" x14ac:dyDescent="0.25">
      <c r="A25" s="4">
        <f t="shared" si="0"/>
        <v>18</v>
      </c>
      <c r="B25" s="10" t="s">
        <v>36</v>
      </c>
      <c r="C25" s="12" t="s">
        <v>37</v>
      </c>
      <c r="D25" s="8">
        <v>0.26</v>
      </c>
      <c r="E25" s="8">
        <v>9929.6</v>
      </c>
      <c r="F25" s="5" t="s">
        <v>55</v>
      </c>
      <c r="G25" s="9">
        <f t="shared" si="1"/>
        <v>2581.6960000000004</v>
      </c>
    </row>
    <row r="26" spans="1:7" ht="36" customHeight="1" x14ac:dyDescent="0.25">
      <c r="A26" s="4">
        <f t="shared" si="0"/>
        <v>19</v>
      </c>
      <c r="B26" s="13" t="s">
        <v>38</v>
      </c>
      <c r="C26" s="11" t="s">
        <v>12</v>
      </c>
      <c r="D26" s="8">
        <v>1.44</v>
      </c>
      <c r="E26" s="8">
        <v>9929.6</v>
      </c>
      <c r="F26" s="5" t="s">
        <v>55</v>
      </c>
      <c r="G26" s="9">
        <f t="shared" si="1"/>
        <v>14298.624</v>
      </c>
    </row>
    <row r="27" spans="1:7" s="18" customFormat="1" ht="47.25" x14ac:dyDescent="0.25">
      <c r="A27" s="14">
        <f t="shared" si="0"/>
        <v>20</v>
      </c>
      <c r="B27" s="15" t="s">
        <v>92</v>
      </c>
      <c r="C27" s="16" t="s">
        <v>12</v>
      </c>
      <c r="D27" s="17">
        <v>2.79</v>
      </c>
      <c r="E27" s="16">
        <v>9929.6</v>
      </c>
      <c r="F27" s="52" t="s">
        <v>23</v>
      </c>
      <c r="G27" s="9">
        <f t="shared" si="1"/>
        <v>27703.584000000003</v>
      </c>
    </row>
    <row r="28" spans="1:7" s="19" customFormat="1" x14ac:dyDescent="0.25">
      <c r="A28" s="60" t="s">
        <v>41</v>
      </c>
      <c r="B28" s="61"/>
      <c r="C28" s="60"/>
      <c r="D28" s="60"/>
      <c r="E28" s="60"/>
      <c r="F28" s="60"/>
      <c r="G28" s="53">
        <f>SUM(G8:G27)</f>
        <v>152060.88959999999</v>
      </c>
    </row>
    <row r="29" spans="1:7" s="18" customFormat="1" x14ac:dyDescent="0.25">
      <c r="A29" s="62" t="s">
        <v>40</v>
      </c>
      <c r="B29" s="62"/>
      <c r="C29" s="62"/>
      <c r="D29" s="62"/>
      <c r="E29" s="62"/>
      <c r="F29" s="62"/>
      <c r="G29" s="62"/>
    </row>
    <row r="30" spans="1:7" s="18" customFormat="1" ht="56.25" customHeight="1" x14ac:dyDescent="0.25">
      <c r="A30" s="20" t="s">
        <v>0</v>
      </c>
      <c r="B30" s="20" t="s">
        <v>1</v>
      </c>
      <c r="C30" s="20" t="s">
        <v>2</v>
      </c>
      <c r="D30" s="20" t="s">
        <v>3</v>
      </c>
      <c r="E30" s="20" t="s">
        <v>4</v>
      </c>
      <c r="F30" s="21" t="s">
        <v>5</v>
      </c>
      <c r="G30" s="20" t="s">
        <v>6</v>
      </c>
    </row>
    <row r="31" spans="1:7" s="18" customFormat="1" ht="30" customHeight="1" x14ac:dyDescent="0.25">
      <c r="A31" s="20">
        <v>1</v>
      </c>
      <c r="B31" s="22" t="s">
        <v>59</v>
      </c>
      <c r="C31" s="23"/>
      <c r="D31" s="17"/>
      <c r="E31" s="20"/>
      <c r="F31" s="21" t="s">
        <v>61</v>
      </c>
      <c r="G31" s="35">
        <v>21100.39</v>
      </c>
    </row>
    <row r="32" spans="1:7" s="18" customFormat="1" ht="36.6" hidden="1" customHeight="1" x14ac:dyDescent="0.25">
      <c r="A32" s="20">
        <v>2</v>
      </c>
      <c r="B32" s="15" t="s">
        <v>7</v>
      </c>
      <c r="C32" s="20" t="s">
        <v>8</v>
      </c>
      <c r="D32" s="34">
        <v>14.62</v>
      </c>
      <c r="E32" s="34">
        <v>3600</v>
      </c>
      <c r="F32" s="21" t="s">
        <v>9</v>
      </c>
      <c r="G32" s="17">
        <v>0</v>
      </c>
    </row>
    <row r="33" spans="1:7" s="18" customFormat="1" ht="34.5" hidden="1" customHeight="1" x14ac:dyDescent="0.25">
      <c r="A33" s="20">
        <f>A32+1</f>
        <v>3</v>
      </c>
      <c r="B33" s="15" t="s">
        <v>10</v>
      </c>
      <c r="C33" s="20" t="s">
        <v>8</v>
      </c>
      <c r="D33" s="34">
        <v>10.55</v>
      </c>
      <c r="E33" s="34">
        <v>3600</v>
      </c>
      <c r="F33" s="21" t="s">
        <v>9</v>
      </c>
      <c r="G33" s="17">
        <v>0</v>
      </c>
    </row>
    <row r="34" spans="1:7" s="25" customFormat="1" x14ac:dyDescent="0.25">
      <c r="A34" s="63" t="s">
        <v>41</v>
      </c>
      <c r="B34" s="63"/>
      <c r="C34" s="63"/>
      <c r="D34" s="63"/>
      <c r="E34" s="63"/>
      <c r="F34" s="63"/>
      <c r="G34" s="24">
        <f>SUM(G31:G33)</f>
        <v>21100.39</v>
      </c>
    </row>
    <row r="35" spans="1:7" s="19" customFormat="1" x14ac:dyDescent="0.25">
      <c r="A35" s="60" t="s">
        <v>44</v>
      </c>
      <c r="B35" s="60"/>
      <c r="C35" s="60"/>
      <c r="D35" s="60"/>
      <c r="E35" s="60"/>
      <c r="F35" s="60"/>
      <c r="G35" s="53">
        <f>G28+G34</f>
        <v>173161.27960000001</v>
      </c>
    </row>
    <row r="36" spans="1:7" ht="30.75" customHeight="1" x14ac:dyDescent="0.3">
      <c r="A36" s="64" t="s">
        <v>105</v>
      </c>
      <c r="B36" s="65"/>
      <c r="C36" s="65"/>
      <c r="D36" s="65"/>
      <c r="E36" s="65"/>
      <c r="F36" s="65"/>
      <c r="G36" s="65"/>
    </row>
    <row r="37" spans="1:7" ht="27.75" customHeight="1" x14ac:dyDescent="0.3">
      <c r="A37" s="64" t="s">
        <v>107</v>
      </c>
      <c r="B37" s="57"/>
      <c r="C37" s="57"/>
      <c r="D37" s="57"/>
      <c r="E37" s="57"/>
      <c r="F37" s="57"/>
      <c r="G37" s="57"/>
    </row>
    <row r="38" spans="1:7" ht="27.75" customHeight="1" x14ac:dyDescent="0.3">
      <c r="A38" s="56" t="s">
        <v>47</v>
      </c>
      <c r="B38" s="57"/>
      <c r="C38" s="57"/>
      <c r="D38" s="57"/>
      <c r="E38" s="57"/>
      <c r="F38" s="57"/>
      <c r="G38" s="57"/>
    </row>
    <row r="39" spans="1:7" ht="26.25" customHeight="1" x14ac:dyDescent="0.3">
      <c r="A39" s="56" t="s">
        <v>48</v>
      </c>
      <c r="B39" s="57"/>
      <c r="C39" s="57"/>
      <c r="D39" s="57"/>
      <c r="E39" s="57"/>
      <c r="F39" s="57"/>
      <c r="G39" s="57"/>
    </row>
    <row r="40" spans="1:7" ht="35.25" customHeight="1" x14ac:dyDescent="0.3">
      <c r="A40" s="56" t="s">
        <v>49</v>
      </c>
      <c r="B40" s="57"/>
      <c r="C40" s="57"/>
      <c r="D40" s="57"/>
      <c r="E40" s="57"/>
      <c r="F40" s="57"/>
      <c r="G40" s="57"/>
    </row>
    <row r="42" spans="1:7" x14ac:dyDescent="0.25">
      <c r="C42" s="1" t="s">
        <v>50</v>
      </c>
    </row>
    <row r="44" spans="1:7" x14ac:dyDescent="0.25">
      <c r="B44" s="1" t="s">
        <v>51</v>
      </c>
      <c r="C44" s="1" t="s">
        <v>63</v>
      </c>
      <c r="F44" s="28"/>
    </row>
    <row r="46" spans="1:7" x14ac:dyDescent="0.25">
      <c r="B46" s="1" t="s">
        <v>52</v>
      </c>
      <c r="F46" s="28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6692913385826772" right="0.51181102362204722" top="0.15748031496062992" bottom="0.15748031496062992" header="0.15748031496062992" footer="0.15748031496062992"/>
  <pageSetup paperSize="9"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view="pageBreakPreview" topLeftCell="A16" zoomScale="60" zoomScaleNormal="75" workbookViewId="0">
      <selection activeCell="A38" sqref="A38:G38"/>
    </sheetView>
  </sheetViews>
  <sheetFormatPr defaultColWidth="9.140625" defaultRowHeight="15.75" x14ac:dyDescent="0.25"/>
  <cols>
    <col min="1" max="1" width="12.140625" style="1" customWidth="1"/>
    <col min="2" max="2" width="48" style="1" customWidth="1"/>
    <col min="3" max="3" width="26.5703125" style="1" customWidth="1"/>
    <col min="4" max="4" width="14.7109375" style="1" customWidth="1"/>
    <col min="5" max="5" width="12.42578125" style="1" customWidth="1"/>
    <col min="6" max="6" width="32.7109375" style="26" customWidth="1"/>
    <col min="7" max="7" width="15.5703125" style="3" customWidth="1"/>
    <col min="8" max="8" width="24.140625" style="1" customWidth="1"/>
    <col min="9" max="16384" width="9.140625" style="1"/>
  </cols>
  <sheetData>
    <row r="1" spans="1:7" x14ac:dyDescent="0.25">
      <c r="F1" s="2"/>
    </row>
    <row r="2" spans="1:7" ht="48" customHeight="1" x14ac:dyDescent="0.25">
      <c r="B2" s="58" t="s">
        <v>110</v>
      </c>
      <c r="C2" s="58"/>
      <c r="D2" s="58"/>
      <c r="E2" s="58"/>
      <c r="F2" s="58"/>
      <c r="G2" s="59"/>
    </row>
    <row r="3" spans="1:7" x14ac:dyDescent="0.25">
      <c r="B3" s="1" t="s">
        <v>45</v>
      </c>
      <c r="F3" s="2"/>
      <c r="G3" s="51">
        <v>44926</v>
      </c>
    </row>
    <row r="4" spans="1:7" x14ac:dyDescent="0.25">
      <c r="F4" s="2"/>
      <c r="G4" s="27"/>
    </row>
    <row r="5" spans="1:7" ht="99.75" customHeight="1" x14ac:dyDescent="0.3">
      <c r="A5" s="56" t="s">
        <v>64</v>
      </c>
      <c r="B5" s="57"/>
      <c r="C5" s="57"/>
      <c r="D5" s="57"/>
      <c r="E5" s="57"/>
      <c r="F5" s="57"/>
      <c r="G5" s="57"/>
    </row>
    <row r="6" spans="1:7" ht="57" customHeight="1" x14ac:dyDescent="0.3">
      <c r="A6" s="56" t="s">
        <v>46</v>
      </c>
      <c r="B6" s="57"/>
      <c r="C6" s="57"/>
      <c r="D6" s="57"/>
      <c r="E6" s="57"/>
      <c r="F6" s="57"/>
      <c r="G6" s="57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</v>
      </c>
      <c r="G7" s="6" t="s">
        <v>6</v>
      </c>
    </row>
    <row r="8" spans="1:7" ht="47.25" x14ac:dyDescent="0.25">
      <c r="A8" s="4">
        <v>1</v>
      </c>
      <c r="B8" s="7" t="s">
        <v>11</v>
      </c>
      <c r="C8" s="4" t="s">
        <v>12</v>
      </c>
      <c r="D8" s="8">
        <v>0.34</v>
      </c>
      <c r="E8" s="8">
        <v>9929.6</v>
      </c>
      <c r="F8" s="5" t="s">
        <v>13</v>
      </c>
      <c r="G8" s="9">
        <f>D8*E8</f>
        <v>3376.0640000000003</v>
      </c>
    </row>
    <row r="9" spans="1:7" ht="35.25" customHeight="1" x14ac:dyDescent="0.25">
      <c r="A9" s="4">
        <f t="shared" ref="A9:A27" si="0">A8+1</f>
        <v>2</v>
      </c>
      <c r="B9" s="7" t="s">
        <v>54</v>
      </c>
      <c r="C9" s="4" t="s">
        <v>12</v>
      </c>
      <c r="D9" s="8">
        <v>0.08</v>
      </c>
      <c r="E9" s="8">
        <v>9929.6</v>
      </c>
      <c r="F9" s="5" t="s">
        <v>13</v>
      </c>
      <c r="G9" s="9">
        <f t="shared" ref="G9:G27" si="1">D9*E9</f>
        <v>794.36800000000005</v>
      </c>
    </row>
    <row r="10" spans="1:7" ht="47.25" x14ac:dyDescent="0.25">
      <c r="A10" s="4">
        <f t="shared" si="0"/>
        <v>3</v>
      </c>
      <c r="B10" s="7" t="s">
        <v>15</v>
      </c>
      <c r="C10" s="4" t="s">
        <v>14</v>
      </c>
      <c r="D10" s="8">
        <v>0.17</v>
      </c>
      <c r="E10" s="8">
        <v>9929.6</v>
      </c>
      <c r="F10" s="5" t="s">
        <v>13</v>
      </c>
      <c r="G10" s="9">
        <f t="shared" si="1"/>
        <v>1688.0320000000002</v>
      </c>
    </row>
    <row r="11" spans="1:7" ht="41.25" customHeight="1" x14ac:dyDescent="0.25">
      <c r="A11" s="4">
        <f t="shared" si="0"/>
        <v>4</v>
      </c>
      <c r="B11" s="7" t="s">
        <v>16</v>
      </c>
      <c r="C11" s="4" t="s">
        <v>17</v>
      </c>
      <c r="D11" s="8">
        <v>7.0000000000000007E-2</v>
      </c>
      <c r="E11" s="8">
        <v>9929.6</v>
      </c>
      <c r="F11" s="5" t="s">
        <v>13</v>
      </c>
      <c r="G11" s="9">
        <f t="shared" si="1"/>
        <v>695.07200000000012</v>
      </c>
    </row>
    <row r="12" spans="1:7" ht="78.75" x14ac:dyDescent="0.25">
      <c r="A12" s="4">
        <f t="shared" si="0"/>
        <v>5</v>
      </c>
      <c r="B12" s="7" t="s">
        <v>18</v>
      </c>
      <c r="C12" s="4" t="s">
        <v>19</v>
      </c>
      <c r="D12" s="8">
        <v>0.04</v>
      </c>
      <c r="E12" s="8">
        <v>9929.6</v>
      </c>
      <c r="F12" s="5" t="s">
        <v>13</v>
      </c>
      <c r="G12" s="9">
        <f t="shared" si="1"/>
        <v>397.18400000000003</v>
      </c>
    </row>
    <row r="13" spans="1:7" ht="53.25" customHeight="1" x14ac:dyDescent="0.25">
      <c r="A13" s="4">
        <f t="shared" si="0"/>
        <v>6</v>
      </c>
      <c r="B13" s="7" t="s">
        <v>21</v>
      </c>
      <c r="C13" s="4" t="s">
        <v>22</v>
      </c>
      <c r="D13" s="8">
        <v>0.21</v>
      </c>
      <c r="E13" s="8">
        <v>9929.6</v>
      </c>
      <c r="F13" s="5" t="s">
        <v>13</v>
      </c>
      <c r="G13" s="9">
        <f t="shared" si="1"/>
        <v>2085.2159999999999</v>
      </c>
    </row>
    <row r="14" spans="1:7" ht="36" customHeight="1" x14ac:dyDescent="0.25">
      <c r="A14" s="4">
        <f t="shared" si="0"/>
        <v>7</v>
      </c>
      <c r="B14" s="7" t="s">
        <v>58</v>
      </c>
      <c r="C14" s="4" t="s">
        <v>24</v>
      </c>
      <c r="D14" s="8">
        <v>0.19</v>
      </c>
      <c r="E14" s="8">
        <v>9929.6</v>
      </c>
      <c r="F14" s="5" t="s">
        <v>13</v>
      </c>
      <c r="G14" s="9">
        <f t="shared" si="1"/>
        <v>1886.624</v>
      </c>
    </row>
    <row r="15" spans="1:7" ht="31.5" x14ac:dyDescent="0.25">
      <c r="A15" s="4">
        <f t="shared" si="0"/>
        <v>8</v>
      </c>
      <c r="B15" s="7" t="s">
        <v>25</v>
      </c>
      <c r="C15" s="4" t="s">
        <v>24</v>
      </c>
      <c r="D15" s="8">
        <v>0.2</v>
      </c>
      <c r="E15" s="8">
        <v>9929.6</v>
      </c>
      <c r="F15" s="5" t="s">
        <v>13</v>
      </c>
      <c r="G15" s="9">
        <f t="shared" si="1"/>
        <v>1985.92</v>
      </c>
    </row>
    <row r="16" spans="1:7" ht="33" customHeight="1" x14ac:dyDescent="0.25">
      <c r="A16" s="4">
        <f t="shared" si="0"/>
        <v>9</v>
      </c>
      <c r="B16" s="7" t="s">
        <v>26</v>
      </c>
      <c r="C16" s="4" t="s">
        <v>12</v>
      </c>
      <c r="D16" s="8">
        <v>0.54</v>
      </c>
      <c r="E16" s="8">
        <v>9929.6</v>
      </c>
      <c r="F16" s="5" t="s">
        <v>55</v>
      </c>
      <c r="G16" s="9">
        <f t="shared" si="1"/>
        <v>5361.9840000000004</v>
      </c>
    </row>
    <row r="17" spans="1:7" ht="27" customHeight="1" x14ac:dyDescent="0.25">
      <c r="A17" s="4">
        <f t="shared" si="0"/>
        <v>10</v>
      </c>
      <c r="B17" s="7" t="s">
        <v>27</v>
      </c>
      <c r="C17" s="4" t="s">
        <v>12</v>
      </c>
      <c r="D17" s="8">
        <v>0.46</v>
      </c>
      <c r="E17" s="8">
        <v>9929.6</v>
      </c>
      <c r="F17" s="5" t="s">
        <v>55</v>
      </c>
      <c r="G17" s="9">
        <f t="shared" si="1"/>
        <v>4567.616</v>
      </c>
    </row>
    <row r="18" spans="1:7" ht="27" customHeight="1" x14ac:dyDescent="0.25">
      <c r="A18" s="4">
        <f t="shared" si="0"/>
        <v>11</v>
      </c>
      <c r="B18" s="7" t="s">
        <v>28</v>
      </c>
      <c r="C18" s="4" t="s">
        <v>24</v>
      </c>
      <c r="D18" s="8">
        <v>0.05</v>
      </c>
      <c r="E18" s="8">
        <v>9929.6</v>
      </c>
      <c r="F18" s="5" t="s">
        <v>29</v>
      </c>
      <c r="G18" s="9">
        <f t="shared" si="1"/>
        <v>496.48</v>
      </c>
    </row>
    <row r="19" spans="1:7" ht="59.25" customHeight="1" x14ac:dyDescent="0.25">
      <c r="A19" s="4">
        <f t="shared" si="0"/>
        <v>12</v>
      </c>
      <c r="B19" s="7" t="s">
        <v>30</v>
      </c>
      <c r="C19" s="4" t="s">
        <v>24</v>
      </c>
      <c r="D19" s="8">
        <v>0.08</v>
      </c>
      <c r="E19" s="8">
        <v>9929.6</v>
      </c>
      <c r="F19" s="5" t="s">
        <v>60</v>
      </c>
      <c r="G19" s="9">
        <f t="shared" si="1"/>
        <v>794.36800000000005</v>
      </c>
    </row>
    <row r="20" spans="1:7" ht="42" customHeight="1" x14ac:dyDescent="0.25">
      <c r="A20" s="4">
        <f t="shared" si="0"/>
        <v>13</v>
      </c>
      <c r="B20" s="7" t="s">
        <v>56</v>
      </c>
      <c r="C20" s="4" t="s">
        <v>31</v>
      </c>
      <c r="D20" s="8">
        <v>0.4</v>
      </c>
      <c r="E20" s="8">
        <v>9929.6</v>
      </c>
      <c r="F20" s="5" t="s">
        <v>20</v>
      </c>
      <c r="G20" s="9">
        <f t="shared" si="1"/>
        <v>3971.84</v>
      </c>
    </row>
    <row r="21" spans="1:7" ht="47.25" customHeight="1" x14ac:dyDescent="0.25">
      <c r="A21" s="4">
        <f t="shared" si="0"/>
        <v>14</v>
      </c>
      <c r="B21" s="7" t="s">
        <v>42</v>
      </c>
      <c r="C21" s="4" t="s">
        <v>22</v>
      </c>
      <c r="D21" s="8">
        <v>1.3</v>
      </c>
      <c r="E21" s="8">
        <v>9929.6</v>
      </c>
      <c r="F21" s="5" t="s">
        <v>55</v>
      </c>
      <c r="G21" s="9">
        <f>D21*E21</f>
        <v>12908.480000000001</v>
      </c>
    </row>
    <row r="22" spans="1:7" ht="47.25" x14ac:dyDescent="0.25">
      <c r="A22" s="4">
        <f t="shared" si="0"/>
        <v>15</v>
      </c>
      <c r="B22" s="7" t="s">
        <v>62</v>
      </c>
      <c r="C22" s="4" t="s">
        <v>57</v>
      </c>
      <c r="D22" s="8">
        <v>2.33</v>
      </c>
      <c r="E22" s="8">
        <v>9929.6</v>
      </c>
      <c r="F22" s="5" t="s">
        <v>32</v>
      </c>
      <c r="G22" s="9">
        <f t="shared" si="1"/>
        <v>23135.968000000001</v>
      </c>
    </row>
    <row r="23" spans="1:7" ht="31.5" x14ac:dyDescent="0.25">
      <c r="A23" s="4">
        <f>A22+1</f>
        <v>16</v>
      </c>
      <c r="B23" s="10" t="s">
        <v>33</v>
      </c>
      <c r="C23" s="12" t="s">
        <v>34</v>
      </c>
      <c r="D23" s="8">
        <f>6095.96*1.04</f>
        <v>6339.7984000000006</v>
      </c>
      <c r="E23" s="8">
        <v>4</v>
      </c>
      <c r="F23" s="5" t="s">
        <v>55</v>
      </c>
      <c r="G23" s="9">
        <f t="shared" si="1"/>
        <v>25359.193600000002</v>
      </c>
    </row>
    <row r="24" spans="1:7" ht="21.75" customHeight="1" x14ac:dyDescent="0.25">
      <c r="A24" s="4">
        <f t="shared" si="0"/>
        <v>17</v>
      </c>
      <c r="B24" s="10" t="s">
        <v>35</v>
      </c>
      <c r="C24" s="12" t="s">
        <v>12</v>
      </c>
      <c r="D24" s="8">
        <v>1.81</v>
      </c>
      <c r="E24" s="8">
        <v>9929.6</v>
      </c>
      <c r="F24" s="5" t="s">
        <v>55</v>
      </c>
      <c r="G24" s="9">
        <f t="shared" si="1"/>
        <v>17972.576000000001</v>
      </c>
    </row>
    <row r="25" spans="1:7" ht="18.75" customHeight="1" x14ac:dyDescent="0.25">
      <c r="A25" s="4">
        <f t="shared" si="0"/>
        <v>18</v>
      </c>
      <c r="B25" s="10" t="s">
        <v>36</v>
      </c>
      <c r="C25" s="12" t="s">
        <v>37</v>
      </c>
      <c r="D25" s="8">
        <v>0.26</v>
      </c>
      <c r="E25" s="8">
        <v>9929.6</v>
      </c>
      <c r="F25" s="5" t="s">
        <v>55</v>
      </c>
      <c r="G25" s="9">
        <f t="shared" si="1"/>
        <v>2581.6960000000004</v>
      </c>
    </row>
    <row r="26" spans="1:7" ht="36" customHeight="1" x14ac:dyDescent="0.25">
      <c r="A26" s="4">
        <f t="shared" si="0"/>
        <v>19</v>
      </c>
      <c r="B26" s="13" t="s">
        <v>38</v>
      </c>
      <c r="C26" s="11" t="s">
        <v>12</v>
      </c>
      <c r="D26" s="8">
        <v>1.44</v>
      </c>
      <c r="E26" s="8">
        <v>9929.6</v>
      </c>
      <c r="F26" s="5" t="s">
        <v>55</v>
      </c>
      <c r="G26" s="9">
        <f t="shared" si="1"/>
        <v>14298.624</v>
      </c>
    </row>
    <row r="27" spans="1:7" s="18" customFormat="1" ht="47.25" x14ac:dyDescent="0.25">
      <c r="A27" s="14">
        <f t="shared" si="0"/>
        <v>20</v>
      </c>
      <c r="B27" s="15" t="s">
        <v>109</v>
      </c>
      <c r="C27" s="16" t="s">
        <v>12</v>
      </c>
      <c r="D27" s="17">
        <v>3.02</v>
      </c>
      <c r="E27" s="16">
        <v>9929.6</v>
      </c>
      <c r="F27" s="52" t="s">
        <v>23</v>
      </c>
      <c r="G27" s="9">
        <f t="shared" si="1"/>
        <v>29987.392</v>
      </c>
    </row>
    <row r="28" spans="1:7" s="19" customFormat="1" x14ac:dyDescent="0.25">
      <c r="A28" s="60" t="s">
        <v>41</v>
      </c>
      <c r="B28" s="61"/>
      <c r="C28" s="60"/>
      <c r="D28" s="60"/>
      <c r="E28" s="60"/>
      <c r="F28" s="60"/>
      <c r="G28" s="53">
        <f>SUM(G8:G27)</f>
        <v>154344.69759999998</v>
      </c>
    </row>
    <row r="29" spans="1:7" s="18" customFormat="1" x14ac:dyDescent="0.25">
      <c r="A29" s="62" t="s">
        <v>40</v>
      </c>
      <c r="B29" s="62"/>
      <c r="C29" s="62"/>
      <c r="D29" s="62"/>
      <c r="E29" s="62"/>
      <c r="F29" s="62"/>
      <c r="G29" s="62"/>
    </row>
    <row r="30" spans="1:7" s="18" customFormat="1" ht="56.25" customHeight="1" x14ac:dyDescent="0.25">
      <c r="A30" s="20" t="s">
        <v>0</v>
      </c>
      <c r="B30" s="20" t="s">
        <v>1</v>
      </c>
      <c r="C30" s="20" t="s">
        <v>2</v>
      </c>
      <c r="D30" s="20" t="s">
        <v>3</v>
      </c>
      <c r="E30" s="20" t="s">
        <v>4</v>
      </c>
      <c r="F30" s="21" t="s">
        <v>5</v>
      </c>
      <c r="G30" s="20" t="s">
        <v>6</v>
      </c>
    </row>
    <row r="31" spans="1:7" s="18" customFormat="1" ht="30" customHeight="1" x14ac:dyDescent="0.25">
      <c r="A31" s="20">
        <v>1</v>
      </c>
      <c r="B31" s="22" t="s">
        <v>59</v>
      </c>
      <c r="C31" s="23"/>
      <c r="D31" s="17"/>
      <c r="E31" s="20"/>
      <c r="F31" s="21" t="s">
        <v>61</v>
      </c>
      <c r="G31" s="35">
        <v>11899.33</v>
      </c>
    </row>
    <row r="32" spans="1:7" s="18" customFormat="1" ht="36.6" hidden="1" customHeight="1" x14ac:dyDescent="0.25">
      <c r="A32" s="20">
        <v>2</v>
      </c>
      <c r="B32" s="15" t="s">
        <v>7</v>
      </c>
      <c r="C32" s="20" t="s">
        <v>8</v>
      </c>
      <c r="D32" s="34">
        <v>14.62</v>
      </c>
      <c r="E32" s="34">
        <v>3600</v>
      </c>
      <c r="F32" s="21" t="s">
        <v>9</v>
      </c>
      <c r="G32" s="17">
        <v>0</v>
      </c>
    </row>
    <row r="33" spans="1:7" s="18" customFormat="1" ht="34.5" hidden="1" customHeight="1" x14ac:dyDescent="0.25">
      <c r="A33" s="20">
        <f>A32+1</f>
        <v>3</v>
      </c>
      <c r="B33" s="15" t="s">
        <v>10</v>
      </c>
      <c r="C33" s="20" t="s">
        <v>8</v>
      </c>
      <c r="D33" s="34">
        <v>10.55</v>
      </c>
      <c r="E33" s="34">
        <v>3600</v>
      </c>
      <c r="F33" s="21" t="s">
        <v>9</v>
      </c>
      <c r="G33" s="17">
        <v>0</v>
      </c>
    </row>
    <row r="34" spans="1:7" s="25" customFormat="1" x14ac:dyDescent="0.25">
      <c r="A34" s="63" t="s">
        <v>41</v>
      </c>
      <c r="B34" s="63"/>
      <c r="C34" s="63"/>
      <c r="D34" s="63"/>
      <c r="E34" s="63"/>
      <c r="F34" s="63"/>
      <c r="G34" s="24">
        <f>SUM(G31:G33)</f>
        <v>11899.33</v>
      </c>
    </row>
    <row r="35" spans="1:7" s="19" customFormat="1" x14ac:dyDescent="0.25">
      <c r="A35" s="60" t="s">
        <v>44</v>
      </c>
      <c r="B35" s="60"/>
      <c r="C35" s="60"/>
      <c r="D35" s="60"/>
      <c r="E35" s="60"/>
      <c r="F35" s="60"/>
      <c r="G35" s="53">
        <f>G28+G34</f>
        <v>166244.02759999997</v>
      </c>
    </row>
    <row r="36" spans="1:7" ht="30.75" customHeight="1" x14ac:dyDescent="0.3">
      <c r="A36" s="64" t="s">
        <v>108</v>
      </c>
      <c r="B36" s="65"/>
      <c r="C36" s="65"/>
      <c r="D36" s="65"/>
      <c r="E36" s="65"/>
      <c r="F36" s="65"/>
      <c r="G36" s="65"/>
    </row>
    <row r="37" spans="1:7" ht="27.75" customHeight="1" x14ac:dyDescent="0.3">
      <c r="A37" s="64" t="s">
        <v>111</v>
      </c>
      <c r="B37" s="57"/>
      <c r="C37" s="57"/>
      <c r="D37" s="57"/>
      <c r="E37" s="57"/>
      <c r="F37" s="57"/>
      <c r="G37" s="57"/>
    </row>
    <row r="38" spans="1:7" ht="27.75" customHeight="1" x14ac:dyDescent="0.3">
      <c r="A38" s="56" t="s">
        <v>47</v>
      </c>
      <c r="B38" s="57"/>
      <c r="C38" s="57"/>
      <c r="D38" s="57"/>
      <c r="E38" s="57"/>
      <c r="F38" s="57"/>
      <c r="G38" s="57"/>
    </row>
    <row r="39" spans="1:7" ht="26.25" customHeight="1" x14ac:dyDescent="0.3">
      <c r="A39" s="56" t="s">
        <v>48</v>
      </c>
      <c r="B39" s="57"/>
      <c r="C39" s="57"/>
      <c r="D39" s="57"/>
      <c r="E39" s="57"/>
      <c r="F39" s="57"/>
      <c r="G39" s="57"/>
    </row>
    <row r="40" spans="1:7" ht="35.25" customHeight="1" x14ac:dyDescent="0.3">
      <c r="A40" s="56" t="s">
        <v>49</v>
      </c>
      <c r="B40" s="57"/>
      <c r="C40" s="57"/>
      <c r="D40" s="57"/>
      <c r="E40" s="57"/>
      <c r="F40" s="57"/>
      <c r="G40" s="57"/>
    </row>
    <row r="42" spans="1:7" x14ac:dyDescent="0.25">
      <c r="C42" s="1" t="s">
        <v>50</v>
      </c>
    </row>
    <row r="44" spans="1:7" x14ac:dyDescent="0.25">
      <c r="B44" s="1" t="s">
        <v>51</v>
      </c>
      <c r="C44" s="1" t="s">
        <v>63</v>
      </c>
      <c r="F44" s="28"/>
    </row>
    <row r="46" spans="1:7" x14ac:dyDescent="0.25">
      <c r="B46" s="1" t="s">
        <v>52</v>
      </c>
      <c r="F46" s="28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6692913385826772" right="0.51181102362204722" top="0.15748031496062992" bottom="0.15748031496062992" header="0.15748031496062992" footer="0.15748031496062992"/>
  <pageSetup paperSize="9"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3"/>
  <sheetViews>
    <sheetView tabSelected="1" zoomScale="70" zoomScaleNormal="70" workbookViewId="0">
      <selection activeCell="B23" sqref="B23"/>
    </sheetView>
  </sheetViews>
  <sheetFormatPr defaultColWidth="9.140625" defaultRowHeight="15.75" x14ac:dyDescent="0.25"/>
  <cols>
    <col min="1" max="1" width="8.5703125" style="18" customWidth="1"/>
    <col min="2" max="2" width="95.7109375" style="18" customWidth="1"/>
    <col min="3" max="3" width="24.28515625" style="49" customWidth="1"/>
    <col min="4" max="6" width="9.140625" style="18"/>
    <col min="7" max="7" width="13.28515625" style="18" customWidth="1"/>
    <col min="8" max="16384" width="9.140625" style="18"/>
  </cols>
  <sheetData>
    <row r="2" spans="1:3" ht="48" customHeight="1" x14ac:dyDescent="0.25">
      <c r="B2" s="66" t="s">
        <v>112</v>
      </c>
      <c r="C2" s="67"/>
    </row>
    <row r="3" spans="1:3" x14ac:dyDescent="0.25">
      <c r="C3" s="37"/>
    </row>
    <row r="4" spans="1:3" ht="48.75" customHeight="1" x14ac:dyDescent="0.25">
      <c r="A4" s="38">
        <v>1</v>
      </c>
      <c r="B4" s="39" t="s">
        <v>66</v>
      </c>
      <c r="C4" s="55">
        <v>2307480.4500000002</v>
      </c>
    </row>
    <row r="5" spans="1:3" ht="48.75" customHeight="1" x14ac:dyDescent="0.25">
      <c r="A5" s="38">
        <v>2</v>
      </c>
      <c r="B5" s="39" t="s">
        <v>94</v>
      </c>
      <c r="C5" s="55">
        <f>2150*12</f>
        <v>25800</v>
      </c>
    </row>
    <row r="6" spans="1:3" ht="48.75" customHeight="1" x14ac:dyDescent="0.25">
      <c r="A6" s="38">
        <v>3</v>
      </c>
      <c r="B6" s="39" t="s">
        <v>95</v>
      </c>
      <c r="C6" s="55">
        <v>23800</v>
      </c>
    </row>
    <row r="7" spans="1:3" ht="51.6" customHeight="1" x14ac:dyDescent="0.25">
      <c r="A7" s="20">
        <v>4</v>
      </c>
      <c r="B7" s="39" t="s">
        <v>67</v>
      </c>
      <c r="C7" s="54">
        <v>2223217.29</v>
      </c>
    </row>
    <row r="8" spans="1:3" ht="52.15" customHeight="1" x14ac:dyDescent="0.25">
      <c r="A8" s="20">
        <v>5</v>
      </c>
      <c r="B8" s="39" t="s">
        <v>68</v>
      </c>
      <c r="C8" s="54">
        <f>C4-C7</f>
        <v>84263.160000000149</v>
      </c>
    </row>
    <row r="9" spans="1:3" ht="52.15" customHeight="1" x14ac:dyDescent="0.25">
      <c r="A9" s="40">
        <v>6</v>
      </c>
      <c r="B9" s="41" t="s">
        <v>69</v>
      </c>
      <c r="C9" s="23">
        <v>2</v>
      </c>
    </row>
    <row r="10" spans="1:3" ht="53.45" customHeight="1" x14ac:dyDescent="0.25">
      <c r="A10" s="32" t="s">
        <v>0</v>
      </c>
      <c r="B10" s="32" t="s">
        <v>1</v>
      </c>
      <c r="C10" s="42" t="s">
        <v>70</v>
      </c>
    </row>
    <row r="11" spans="1:3" ht="31.5" x14ac:dyDescent="0.25">
      <c r="A11" s="20">
        <v>1</v>
      </c>
      <c r="B11" s="15" t="s">
        <v>11</v>
      </c>
      <c r="C11" s="43">
        <f>янв!G8+фев!G8+мар!G8+апр!G8+май!G8+июнь!G8+июль!G8+авг!G8+сен!G8+окт!G8+ноя!G8+дек!G8</f>
        <v>40413.471999999994</v>
      </c>
    </row>
    <row r="12" spans="1:3" x14ac:dyDescent="0.25">
      <c r="A12" s="20">
        <f t="shared" ref="A12:A30" si="0">A11+1</f>
        <v>2</v>
      </c>
      <c r="B12" s="15" t="s">
        <v>54</v>
      </c>
      <c r="C12" s="43">
        <f>янв!G9+фев!G9+мар!G9+апр!G9+май!G9+июнь!G9+июль!G9+авг!G9+сен!G9+окт!G9+ноя!G9+дек!G9</f>
        <v>9532.4160000000029</v>
      </c>
    </row>
    <row r="13" spans="1:3" x14ac:dyDescent="0.25">
      <c r="A13" s="20">
        <f t="shared" si="0"/>
        <v>3</v>
      </c>
      <c r="B13" s="15" t="s">
        <v>15</v>
      </c>
      <c r="C13" s="43">
        <f>янв!G10+фев!G10+мар!G10+апр!G10+май!G10+июнь!G10+июль!G10+авг!G10+сен!G10+окт!G10+ноя!G10+дек!G10</f>
        <v>20157.087999999996</v>
      </c>
    </row>
    <row r="14" spans="1:3" ht="51" customHeight="1" x14ac:dyDescent="0.25">
      <c r="A14" s="20">
        <f t="shared" si="0"/>
        <v>4</v>
      </c>
      <c r="B14" s="15" t="s">
        <v>16</v>
      </c>
      <c r="C14" s="43">
        <f>янв!G11+фев!G11+мар!G11+апр!G11+май!G11+июнь!G11+июль!G11+авг!G11+сен!G11+окт!G11+ноя!G11+дек!G11</f>
        <v>8340.8640000000014</v>
      </c>
    </row>
    <row r="15" spans="1:3" x14ac:dyDescent="0.25">
      <c r="A15" s="20">
        <f t="shared" si="0"/>
        <v>5</v>
      </c>
      <c r="B15" s="15" t="s">
        <v>18</v>
      </c>
      <c r="C15" s="43">
        <f>янв!G12+фев!G12+мар!G12+апр!G12+май!G12+июнь!G12+июль!G12+авг!G12+сен!G12+окт!G12+ноя!G12+дек!G12</f>
        <v>4766.2080000000014</v>
      </c>
    </row>
    <row r="16" spans="1:3" x14ac:dyDescent="0.25">
      <c r="A16" s="20">
        <f t="shared" si="0"/>
        <v>6</v>
      </c>
      <c r="B16" s="15" t="s">
        <v>21</v>
      </c>
      <c r="C16" s="43">
        <f>янв!G13+фев!G13+мар!G13+апр!G13+май!G13+июнь!G13+июль!G13+авг!G13+сен!G13+окт!G13+ноя!G13+дек!G13</f>
        <v>24923.296000000002</v>
      </c>
    </row>
    <row r="17" spans="1:3" x14ac:dyDescent="0.25">
      <c r="A17" s="20">
        <f t="shared" si="0"/>
        <v>7</v>
      </c>
      <c r="B17" s="15" t="s">
        <v>58</v>
      </c>
      <c r="C17" s="43">
        <f>янв!G14+фев!G14+мар!G14+апр!G14+май!G14+июнь!G14+июль!G14+авг!G14+сен!G14+окт!G14+ноя!G14+дек!G14</f>
        <v>22540.191999999999</v>
      </c>
    </row>
    <row r="18" spans="1:3" x14ac:dyDescent="0.25">
      <c r="A18" s="20">
        <f t="shared" si="0"/>
        <v>8</v>
      </c>
      <c r="B18" s="15" t="s">
        <v>25</v>
      </c>
      <c r="C18" s="43">
        <f>янв!G15+фев!G15+мар!G15+апр!G15+май!G15+июнь!G15+июль!G15+авг!G15+сен!G15+окт!G15+ноя!G15+дек!G15</f>
        <v>23731.743999999999</v>
      </c>
    </row>
    <row r="19" spans="1:3" ht="33" customHeight="1" x14ac:dyDescent="0.25">
      <c r="A19" s="20">
        <f t="shared" si="0"/>
        <v>9</v>
      </c>
      <c r="B19" s="15" t="s">
        <v>26</v>
      </c>
      <c r="C19" s="43">
        <f>янв!G16+фев!G16+мар!G16+апр!G16+май!G16+июнь!G16+июль!G16+авг!G16+сен!G16+окт!G16+ноя!G16+дек!G16</f>
        <v>64145.215999999986</v>
      </c>
    </row>
    <row r="20" spans="1:3" ht="33" customHeight="1" x14ac:dyDescent="0.25">
      <c r="A20" s="20">
        <f t="shared" si="0"/>
        <v>10</v>
      </c>
      <c r="B20" s="15" t="s">
        <v>27</v>
      </c>
      <c r="C20" s="43">
        <f>янв!G17+фев!G17+мар!G17+апр!G17+май!G17+июнь!G17+июль!G17+авг!G17+сен!G17+окт!G17+ноя!G17+дек!G17</f>
        <v>54612.80000000001</v>
      </c>
    </row>
    <row r="21" spans="1:3" ht="41.25" customHeight="1" x14ac:dyDescent="0.25">
      <c r="A21" s="20">
        <f t="shared" si="0"/>
        <v>11</v>
      </c>
      <c r="B21" s="15" t="s">
        <v>28</v>
      </c>
      <c r="C21" s="43">
        <f>янв!G18+фев!G18+мар!G18+апр!G18+май!G18+июнь!G18+июль!G18+авг!G18+сен!G18+окт!G18+ноя!G18+дек!G18</f>
        <v>5957.7599999999984</v>
      </c>
    </row>
    <row r="22" spans="1:3" ht="29.45" customHeight="1" x14ac:dyDescent="0.25">
      <c r="A22" s="20">
        <f t="shared" si="0"/>
        <v>12</v>
      </c>
      <c r="B22" s="15" t="s">
        <v>30</v>
      </c>
      <c r="C22" s="43">
        <f>янв!G19+фев!G19+мар!G19+апр!G19+май!G19+июнь!G19+июль!G19+авг!G19+сен!G19+окт!G19+ноя!G19+дек!G19</f>
        <v>9532.4160000000029</v>
      </c>
    </row>
    <row r="23" spans="1:3" ht="36" customHeight="1" x14ac:dyDescent="0.25">
      <c r="A23" s="20">
        <f t="shared" si="0"/>
        <v>13</v>
      </c>
      <c r="B23" s="15" t="s">
        <v>56</v>
      </c>
      <c r="C23" s="43">
        <f>янв!G20+фев!G20+мар!G20+апр!G20+май!G20+июнь!G20+июль!G20+авг!G20+сен!G20+окт!G20+ноя!G20+дек!G20</f>
        <v>47463.487999999998</v>
      </c>
    </row>
    <row r="24" spans="1:3" x14ac:dyDescent="0.25">
      <c r="A24" s="20">
        <f t="shared" si="0"/>
        <v>14</v>
      </c>
      <c r="B24" s="15" t="s">
        <v>42</v>
      </c>
      <c r="C24" s="43">
        <f>янв!G21+фев!G21+мар!G21+апр!G21+май!G21+июнь!G21+июль!G21+авг!G21+сен!G21+окт!G21+ноя!G21+дек!G21</f>
        <v>154405.28</v>
      </c>
    </row>
    <row r="25" spans="1:3" x14ac:dyDescent="0.25">
      <c r="A25" s="20">
        <f t="shared" si="0"/>
        <v>15</v>
      </c>
      <c r="B25" s="15" t="s">
        <v>62</v>
      </c>
      <c r="C25" s="43">
        <f>янв!G22+фев!G22+мар!G22+апр!G22+май!G22+июнь!G22+июль!G22+авг!G22+сен!G22+окт!G22+ноя!G22+дек!G22</f>
        <v>276737.95199999999</v>
      </c>
    </row>
    <row r="26" spans="1:3" x14ac:dyDescent="0.25">
      <c r="A26" s="20">
        <f t="shared" si="0"/>
        <v>16</v>
      </c>
      <c r="B26" s="44" t="s">
        <v>33</v>
      </c>
      <c r="C26" s="43">
        <f>янв!G23+фев!G23+мар!G23+апр!G23+май!G23+июнь!G23+июль!G23+авг!G23+сен!G23+окт!G23+ноя!G23+дек!G23</f>
        <v>303334.96960000001</v>
      </c>
    </row>
    <row r="27" spans="1:3" x14ac:dyDescent="0.25">
      <c r="A27" s="20">
        <f t="shared" si="0"/>
        <v>17</v>
      </c>
      <c r="B27" s="44" t="s">
        <v>35</v>
      </c>
      <c r="C27" s="43">
        <f>янв!G24+фев!G24+мар!G24+апр!G24+май!G24+июнь!G24+июль!G24+авг!G24+сен!G24+окт!G24+ноя!G24+дек!G24</f>
        <v>214975.84000000003</v>
      </c>
    </row>
    <row r="28" spans="1:3" x14ac:dyDescent="0.25">
      <c r="A28" s="20">
        <f t="shared" si="0"/>
        <v>18</v>
      </c>
      <c r="B28" s="44" t="s">
        <v>36</v>
      </c>
      <c r="C28" s="43">
        <f>янв!G25+фев!G25+мар!G25+апр!G25+май!G25+июнь!G25+июль!G25+авг!G25+сен!G25+окт!G25+ноя!G25+дек!G25</f>
        <v>30781.760000000002</v>
      </c>
    </row>
    <row r="29" spans="1:3" ht="40.5" customHeight="1" x14ac:dyDescent="0.25">
      <c r="A29" s="20">
        <f t="shared" si="0"/>
        <v>19</v>
      </c>
      <c r="B29" s="45" t="s">
        <v>38</v>
      </c>
      <c r="C29" s="43">
        <f>янв!G26+фев!G26+мар!G26+апр!G26+май!G26+июнь!G26+июль!G26+авг!G26+сен!G26+окт!G26+ноя!G26+дек!G26</f>
        <v>170987.712</v>
      </c>
    </row>
    <row r="30" spans="1:3" ht="31.5" x14ac:dyDescent="0.25">
      <c r="A30" s="20">
        <f t="shared" si="0"/>
        <v>20</v>
      </c>
      <c r="B30" s="15" t="s">
        <v>39</v>
      </c>
      <c r="C30" s="43">
        <f>янв!G27+фев!G27+мар!G27+апр!G27+май!G27+июнь!G27+июль!G27+авг!G27+сен!G27+окт!G27+ноя!G27+дек!G27</f>
        <v>326981.728</v>
      </c>
    </row>
    <row r="31" spans="1:3" s="19" customFormat="1" x14ac:dyDescent="0.25">
      <c r="A31" s="68" t="s">
        <v>41</v>
      </c>
      <c r="B31" s="69"/>
      <c r="C31" s="43">
        <f>SUM(C11:C30)</f>
        <v>1814322.2016000003</v>
      </c>
    </row>
    <row r="32" spans="1:3" s="31" customFormat="1" x14ac:dyDescent="0.25">
      <c r="A32" s="36" t="s">
        <v>40</v>
      </c>
      <c r="B32" s="36"/>
      <c r="C32" s="43"/>
    </row>
    <row r="33" spans="1:3" ht="56.25" customHeight="1" x14ac:dyDescent="0.25">
      <c r="A33" s="32" t="s">
        <v>0</v>
      </c>
      <c r="B33" s="32" t="s">
        <v>1</v>
      </c>
      <c r="C33" s="42" t="s">
        <v>70</v>
      </c>
    </row>
    <row r="34" spans="1:3" ht="31.5" customHeight="1" x14ac:dyDescent="0.25">
      <c r="A34" s="20">
        <v>1</v>
      </c>
      <c r="B34" s="22" t="s">
        <v>59</v>
      </c>
      <c r="C34" s="43">
        <f>янв!G31+фев!G31+мар!G31+апр!G31+май!G31+июнь!G31+июль!G31+авг!G31+сен!G31+окт!G31+ноя!G31+дек!G31</f>
        <v>282483.34000000003</v>
      </c>
    </row>
    <row r="35" spans="1:3" ht="34.5" customHeight="1" x14ac:dyDescent="0.25">
      <c r="A35" s="29">
        <v>2</v>
      </c>
      <c r="B35" s="30" t="s">
        <v>7</v>
      </c>
      <c r="C35" s="43">
        <f>янв!G32+фев!G32+мар!G32+апр!G32+май!G32+июнь!G32+июль!G32+авг!G32+сен!G32+окт!G32+ноя!G32+дек!G32</f>
        <v>52632</v>
      </c>
    </row>
    <row r="36" spans="1:3" ht="31.5" customHeight="1" x14ac:dyDescent="0.25">
      <c r="A36" s="29">
        <v>3</v>
      </c>
      <c r="B36" s="30" t="s">
        <v>10</v>
      </c>
      <c r="C36" s="43">
        <f>янв!G33+фев!G33+мар!G33+апр!G33+май!G33+июнь!G33+июль!G33+авг!G33+сен!G33+окт!G33+ноя!G33+дек!G33</f>
        <v>37980</v>
      </c>
    </row>
    <row r="37" spans="1:3" s="19" customFormat="1" x14ac:dyDescent="0.25">
      <c r="A37" s="68" t="s">
        <v>41</v>
      </c>
      <c r="B37" s="68"/>
      <c r="C37" s="43">
        <f>SUM(C34:C36)</f>
        <v>373095.34</v>
      </c>
    </row>
    <row r="38" spans="1:3" s="19" customFormat="1" x14ac:dyDescent="0.25">
      <c r="A38" s="68" t="s">
        <v>44</v>
      </c>
      <c r="B38" s="68"/>
      <c r="C38" s="43">
        <f>C31+C37</f>
        <v>2187417.5416000001</v>
      </c>
    </row>
    <row r="39" spans="1:3" ht="22.15" customHeight="1" x14ac:dyDescent="0.3">
      <c r="A39" s="33"/>
      <c r="B39" s="46" t="s">
        <v>71</v>
      </c>
      <c r="C39" s="54">
        <f>C4-C38+C5</f>
        <v>145862.90840000007</v>
      </c>
    </row>
    <row r="40" spans="1:3" ht="26.25" customHeight="1" x14ac:dyDescent="0.3">
      <c r="A40" s="64"/>
      <c r="B40" s="65"/>
      <c r="C40" s="65"/>
    </row>
    <row r="41" spans="1:3" ht="19.5" customHeight="1" x14ac:dyDescent="0.3">
      <c r="A41" s="64"/>
      <c r="B41" s="64"/>
      <c r="C41" s="64"/>
    </row>
    <row r="42" spans="1:3" ht="26.25" customHeight="1" x14ac:dyDescent="0.3">
      <c r="A42" s="64"/>
      <c r="B42" s="64"/>
      <c r="C42" s="64"/>
    </row>
    <row r="43" spans="1:3" ht="26.25" customHeight="1" x14ac:dyDescent="0.3">
      <c r="A43" s="64"/>
      <c r="B43" s="64"/>
      <c r="C43" s="64"/>
    </row>
    <row r="44" spans="1:3" ht="18.75" x14ac:dyDescent="0.3">
      <c r="A44" s="47"/>
      <c r="B44" s="47"/>
      <c r="C44" s="48"/>
    </row>
    <row r="45" spans="1:3" ht="18.75" x14ac:dyDescent="0.3">
      <c r="A45" s="47"/>
      <c r="B45" s="47"/>
      <c r="C45" s="48"/>
    </row>
    <row r="46" spans="1:3" ht="18.75" x14ac:dyDescent="0.3">
      <c r="A46" s="47"/>
      <c r="B46" s="47"/>
      <c r="C46" s="48"/>
    </row>
    <row r="47" spans="1:3" ht="18.75" x14ac:dyDescent="0.3">
      <c r="A47" s="47"/>
      <c r="B47" s="47"/>
      <c r="C47" s="48"/>
    </row>
    <row r="48" spans="1:3" ht="18.75" x14ac:dyDescent="0.3">
      <c r="A48" s="47"/>
      <c r="B48" s="47"/>
      <c r="C48" s="48"/>
    </row>
    <row r="49" spans="1:7" ht="18.75" x14ac:dyDescent="0.3">
      <c r="A49" s="47"/>
      <c r="B49" s="47"/>
      <c r="C49" s="48"/>
    </row>
    <row r="50" spans="1:7" ht="18.75" x14ac:dyDescent="0.3">
      <c r="A50" s="47"/>
      <c r="B50" s="47"/>
      <c r="C50" s="48"/>
    </row>
    <row r="51" spans="1:7" ht="18.75" x14ac:dyDescent="0.3">
      <c r="A51" s="47"/>
      <c r="B51" s="47"/>
      <c r="C51" s="48"/>
    </row>
    <row r="52" spans="1:7" ht="18.75" x14ac:dyDescent="0.3">
      <c r="A52" s="47"/>
      <c r="B52" s="47"/>
      <c r="G52" s="50"/>
    </row>
    <row r="53" spans="1:7" ht="18.75" x14ac:dyDescent="0.3">
      <c r="A53" s="47"/>
      <c r="B53" s="47"/>
      <c r="C53" s="48"/>
    </row>
  </sheetData>
  <mergeCells count="8">
    <mergeCell ref="A43:C43"/>
    <mergeCell ref="B2:C2"/>
    <mergeCell ref="A31:B31"/>
    <mergeCell ref="A37:B37"/>
    <mergeCell ref="A38:B38"/>
    <mergeCell ref="A40:C40"/>
    <mergeCell ref="A41:C41"/>
    <mergeCell ref="A42:C42"/>
  </mergeCells>
  <pageMargins left="0.31496062992125984" right="0.31496062992125984" top="0.55118110236220474" bottom="0.55118110236220474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view="pageBreakPreview" topLeftCell="A19" zoomScale="60" zoomScaleNormal="75" workbookViewId="0">
      <selection activeCell="A38" sqref="A38:G38"/>
    </sheetView>
  </sheetViews>
  <sheetFormatPr defaultColWidth="9.140625" defaultRowHeight="15.75" x14ac:dyDescent="0.25"/>
  <cols>
    <col min="1" max="1" width="12.140625" style="1" customWidth="1"/>
    <col min="2" max="2" width="48" style="1" customWidth="1"/>
    <col min="3" max="3" width="26.5703125" style="1" customWidth="1"/>
    <col min="4" max="4" width="14.7109375" style="1" customWidth="1"/>
    <col min="5" max="5" width="12.42578125" style="1" customWidth="1"/>
    <col min="6" max="6" width="32.7109375" style="26" customWidth="1"/>
    <col min="7" max="7" width="15.5703125" style="3" customWidth="1"/>
    <col min="8" max="8" width="24.140625" style="1" customWidth="1"/>
    <col min="9" max="16384" width="9.140625" style="1"/>
  </cols>
  <sheetData>
    <row r="1" spans="1:7" x14ac:dyDescent="0.25">
      <c r="F1" s="2"/>
    </row>
    <row r="2" spans="1:7" ht="48" customHeight="1" x14ac:dyDescent="0.25">
      <c r="B2" s="58" t="s">
        <v>75</v>
      </c>
      <c r="C2" s="58"/>
      <c r="D2" s="58"/>
      <c r="E2" s="58"/>
      <c r="F2" s="58"/>
      <c r="G2" s="59"/>
    </row>
    <row r="3" spans="1:7" x14ac:dyDescent="0.25">
      <c r="B3" s="1" t="s">
        <v>45</v>
      </c>
      <c r="F3" s="2"/>
      <c r="G3" s="51">
        <v>44620</v>
      </c>
    </row>
    <row r="4" spans="1:7" x14ac:dyDescent="0.25">
      <c r="F4" s="2"/>
      <c r="G4" s="27"/>
    </row>
    <row r="5" spans="1:7" ht="99.75" customHeight="1" x14ac:dyDescent="0.3">
      <c r="A5" s="56" t="s">
        <v>64</v>
      </c>
      <c r="B5" s="57"/>
      <c r="C5" s="57"/>
      <c r="D5" s="57"/>
      <c r="E5" s="57"/>
      <c r="F5" s="57"/>
      <c r="G5" s="57"/>
    </row>
    <row r="6" spans="1:7" ht="57" customHeight="1" x14ac:dyDescent="0.3">
      <c r="A6" s="56" t="s">
        <v>46</v>
      </c>
      <c r="B6" s="57"/>
      <c r="C6" s="57"/>
      <c r="D6" s="57"/>
      <c r="E6" s="57"/>
      <c r="F6" s="57"/>
      <c r="G6" s="57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</v>
      </c>
      <c r="G7" s="6" t="s">
        <v>6</v>
      </c>
    </row>
    <row r="8" spans="1:7" ht="47.25" x14ac:dyDescent="0.25">
      <c r="A8" s="4">
        <v>1</v>
      </c>
      <c r="B8" s="7" t="s">
        <v>11</v>
      </c>
      <c r="C8" s="4" t="s">
        <v>12</v>
      </c>
      <c r="D8" s="8">
        <v>0.34</v>
      </c>
      <c r="E8" s="8">
        <v>9929.6</v>
      </c>
      <c r="F8" s="5" t="s">
        <v>13</v>
      </c>
      <c r="G8" s="9">
        <f>D8*E8</f>
        <v>3376.0640000000003</v>
      </c>
    </row>
    <row r="9" spans="1:7" ht="35.25" customHeight="1" x14ac:dyDescent="0.25">
      <c r="A9" s="4">
        <f t="shared" ref="A9:A27" si="0">A8+1</f>
        <v>2</v>
      </c>
      <c r="B9" s="7" t="s">
        <v>54</v>
      </c>
      <c r="C9" s="4" t="s">
        <v>12</v>
      </c>
      <c r="D9" s="8">
        <v>0.08</v>
      </c>
      <c r="E9" s="8">
        <v>9929.6</v>
      </c>
      <c r="F9" s="5" t="s">
        <v>13</v>
      </c>
      <c r="G9" s="9">
        <f t="shared" ref="G9:G27" si="1">D9*E9</f>
        <v>794.36800000000005</v>
      </c>
    </row>
    <row r="10" spans="1:7" ht="47.25" x14ac:dyDescent="0.25">
      <c r="A10" s="4">
        <f t="shared" si="0"/>
        <v>3</v>
      </c>
      <c r="B10" s="7" t="s">
        <v>15</v>
      </c>
      <c r="C10" s="4" t="s">
        <v>14</v>
      </c>
      <c r="D10" s="8">
        <v>0.17</v>
      </c>
      <c r="E10" s="8">
        <v>9929.6</v>
      </c>
      <c r="F10" s="5" t="s">
        <v>13</v>
      </c>
      <c r="G10" s="9">
        <f t="shared" si="1"/>
        <v>1688.0320000000002</v>
      </c>
    </row>
    <row r="11" spans="1:7" ht="41.25" customHeight="1" x14ac:dyDescent="0.25">
      <c r="A11" s="4">
        <f t="shared" si="0"/>
        <v>4</v>
      </c>
      <c r="B11" s="7" t="s">
        <v>16</v>
      </c>
      <c r="C11" s="4" t="s">
        <v>17</v>
      </c>
      <c r="D11" s="8">
        <v>7.0000000000000007E-2</v>
      </c>
      <c r="E11" s="8">
        <v>9929.6</v>
      </c>
      <c r="F11" s="5" t="s">
        <v>13</v>
      </c>
      <c r="G11" s="9">
        <f t="shared" si="1"/>
        <v>695.07200000000012</v>
      </c>
    </row>
    <row r="12" spans="1:7" ht="78.75" x14ac:dyDescent="0.25">
      <c r="A12" s="4">
        <f t="shared" si="0"/>
        <v>5</v>
      </c>
      <c r="B12" s="7" t="s">
        <v>18</v>
      </c>
      <c r="C12" s="4" t="s">
        <v>19</v>
      </c>
      <c r="D12" s="8">
        <v>0.04</v>
      </c>
      <c r="E12" s="8">
        <v>9929.6</v>
      </c>
      <c r="F12" s="5" t="s">
        <v>13</v>
      </c>
      <c r="G12" s="9">
        <f t="shared" si="1"/>
        <v>397.18400000000003</v>
      </c>
    </row>
    <row r="13" spans="1:7" ht="53.25" customHeight="1" x14ac:dyDescent="0.25">
      <c r="A13" s="4">
        <f t="shared" si="0"/>
        <v>6</v>
      </c>
      <c r="B13" s="7" t="s">
        <v>21</v>
      </c>
      <c r="C13" s="4" t="s">
        <v>22</v>
      </c>
      <c r="D13" s="8">
        <v>0.21</v>
      </c>
      <c r="E13" s="8">
        <v>9929.6</v>
      </c>
      <c r="F13" s="5" t="s">
        <v>13</v>
      </c>
      <c r="G13" s="9">
        <f t="shared" si="1"/>
        <v>2085.2159999999999</v>
      </c>
    </row>
    <row r="14" spans="1:7" ht="36" customHeight="1" x14ac:dyDescent="0.25">
      <c r="A14" s="4">
        <f t="shared" si="0"/>
        <v>7</v>
      </c>
      <c r="B14" s="7" t="s">
        <v>58</v>
      </c>
      <c r="C14" s="4" t="s">
        <v>24</v>
      </c>
      <c r="D14" s="8">
        <v>0.19</v>
      </c>
      <c r="E14" s="8">
        <v>9929.6</v>
      </c>
      <c r="F14" s="5" t="s">
        <v>13</v>
      </c>
      <c r="G14" s="9">
        <f t="shared" si="1"/>
        <v>1886.624</v>
      </c>
    </row>
    <row r="15" spans="1:7" ht="31.5" x14ac:dyDescent="0.25">
      <c r="A15" s="4">
        <f t="shared" si="0"/>
        <v>8</v>
      </c>
      <c r="B15" s="7" t="s">
        <v>25</v>
      </c>
      <c r="C15" s="4" t="s">
        <v>24</v>
      </c>
      <c r="D15" s="8">
        <v>0.2</v>
      </c>
      <c r="E15" s="8">
        <v>9929.6</v>
      </c>
      <c r="F15" s="5" t="s">
        <v>13</v>
      </c>
      <c r="G15" s="9">
        <f t="shared" si="1"/>
        <v>1985.92</v>
      </c>
    </row>
    <row r="16" spans="1:7" ht="33" customHeight="1" x14ac:dyDescent="0.25">
      <c r="A16" s="4">
        <f t="shared" si="0"/>
        <v>9</v>
      </c>
      <c r="B16" s="7" t="s">
        <v>26</v>
      </c>
      <c r="C16" s="4" t="s">
        <v>12</v>
      </c>
      <c r="D16" s="8">
        <v>0.54</v>
      </c>
      <c r="E16" s="8">
        <v>9929.6</v>
      </c>
      <c r="F16" s="5" t="s">
        <v>55</v>
      </c>
      <c r="G16" s="9">
        <f t="shared" si="1"/>
        <v>5361.9840000000004</v>
      </c>
    </row>
    <row r="17" spans="1:7" ht="27" customHeight="1" x14ac:dyDescent="0.25">
      <c r="A17" s="4">
        <f t="shared" si="0"/>
        <v>10</v>
      </c>
      <c r="B17" s="7" t="s">
        <v>27</v>
      </c>
      <c r="C17" s="4" t="s">
        <v>12</v>
      </c>
      <c r="D17" s="8">
        <v>0.46</v>
      </c>
      <c r="E17" s="8">
        <v>9929.6</v>
      </c>
      <c r="F17" s="5" t="s">
        <v>55</v>
      </c>
      <c r="G17" s="9">
        <f t="shared" si="1"/>
        <v>4567.616</v>
      </c>
    </row>
    <row r="18" spans="1:7" ht="27" customHeight="1" x14ac:dyDescent="0.25">
      <c r="A18" s="4">
        <f t="shared" si="0"/>
        <v>11</v>
      </c>
      <c r="B18" s="7" t="s">
        <v>28</v>
      </c>
      <c r="C18" s="4" t="s">
        <v>24</v>
      </c>
      <c r="D18" s="8">
        <v>0.05</v>
      </c>
      <c r="E18" s="8">
        <v>9929.6</v>
      </c>
      <c r="F18" s="5" t="s">
        <v>29</v>
      </c>
      <c r="G18" s="9">
        <f t="shared" si="1"/>
        <v>496.48</v>
      </c>
    </row>
    <row r="19" spans="1:7" ht="59.25" customHeight="1" x14ac:dyDescent="0.25">
      <c r="A19" s="4">
        <f t="shared" si="0"/>
        <v>12</v>
      </c>
      <c r="B19" s="7" t="s">
        <v>30</v>
      </c>
      <c r="C19" s="4" t="s">
        <v>24</v>
      </c>
      <c r="D19" s="8">
        <v>0.08</v>
      </c>
      <c r="E19" s="8">
        <v>9929.6</v>
      </c>
      <c r="F19" s="5" t="s">
        <v>60</v>
      </c>
      <c r="G19" s="9">
        <f t="shared" si="1"/>
        <v>794.36800000000005</v>
      </c>
    </row>
    <row r="20" spans="1:7" ht="42" customHeight="1" x14ac:dyDescent="0.25">
      <c r="A20" s="4">
        <f t="shared" si="0"/>
        <v>13</v>
      </c>
      <c r="B20" s="7" t="s">
        <v>56</v>
      </c>
      <c r="C20" s="4" t="s">
        <v>31</v>
      </c>
      <c r="D20" s="8">
        <v>0.4</v>
      </c>
      <c r="E20" s="8">
        <v>9929.6</v>
      </c>
      <c r="F20" s="5" t="s">
        <v>20</v>
      </c>
      <c r="G20" s="9">
        <f t="shared" si="1"/>
        <v>3971.84</v>
      </c>
    </row>
    <row r="21" spans="1:7" ht="47.25" customHeight="1" x14ac:dyDescent="0.25">
      <c r="A21" s="4">
        <f t="shared" si="0"/>
        <v>14</v>
      </c>
      <c r="B21" s="7" t="s">
        <v>42</v>
      </c>
      <c r="C21" s="4" t="s">
        <v>22</v>
      </c>
      <c r="D21" s="8">
        <v>1.3</v>
      </c>
      <c r="E21" s="8">
        <v>9929.6</v>
      </c>
      <c r="F21" s="5" t="s">
        <v>55</v>
      </c>
      <c r="G21" s="9">
        <f>D21*E21</f>
        <v>12908.480000000001</v>
      </c>
    </row>
    <row r="22" spans="1:7" ht="47.25" x14ac:dyDescent="0.25">
      <c r="A22" s="4">
        <f t="shared" si="0"/>
        <v>15</v>
      </c>
      <c r="B22" s="7" t="s">
        <v>62</v>
      </c>
      <c r="C22" s="4" t="s">
        <v>57</v>
      </c>
      <c r="D22" s="8">
        <v>2.33</v>
      </c>
      <c r="E22" s="8">
        <v>9929.6</v>
      </c>
      <c r="F22" s="5" t="s">
        <v>32</v>
      </c>
      <c r="G22" s="9">
        <f t="shared" si="1"/>
        <v>23135.968000000001</v>
      </c>
    </row>
    <row r="23" spans="1:7" ht="31.5" x14ac:dyDescent="0.25">
      <c r="A23" s="4">
        <f>A22+1</f>
        <v>16</v>
      </c>
      <c r="B23" s="10" t="s">
        <v>33</v>
      </c>
      <c r="C23" s="12" t="s">
        <v>34</v>
      </c>
      <c r="D23" s="8">
        <f>6095.96*1.04</f>
        <v>6339.7984000000006</v>
      </c>
      <c r="E23" s="8">
        <v>4</v>
      </c>
      <c r="F23" s="5" t="s">
        <v>55</v>
      </c>
      <c r="G23" s="9">
        <f t="shared" si="1"/>
        <v>25359.193600000002</v>
      </c>
    </row>
    <row r="24" spans="1:7" ht="21.75" customHeight="1" x14ac:dyDescent="0.25">
      <c r="A24" s="4">
        <f t="shared" si="0"/>
        <v>17</v>
      </c>
      <c r="B24" s="10" t="s">
        <v>35</v>
      </c>
      <c r="C24" s="12" t="s">
        <v>12</v>
      </c>
      <c r="D24" s="8">
        <v>1.81</v>
      </c>
      <c r="E24" s="8">
        <v>9929.6</v>
      </c>
      <c r="F24" s="5" t="s">
        <v>55</v>
      </c>
      <c r="G24" s="9">
        <f t="shared" si="1"/>
        <v>17972.576000000001</v>
      </c>
    </row>
    <row r="25" spans="1:7" ht="18.75" customHeight="1" x14ac:dyDescent="0.25">
      <c r="A25" s="4">
        <f t="shared" si="0"/>
        <v>18</v>
      </c>
      <c r="B25" s="10" t="s">
        <v>36</v>
      </c>
      <c r="C25" s="12" t="s">
        <v>37</v>
      </c>
      <c r="D25" s="8">
        <v>0.26</v>
      </c>
      <c r="E25" s="8">
        <v>9929.6</v>
      </c>
      <c r="F25" s="5" t="s">
        <v>55</v>
      </c>
      <c r="G25" s="9">
        <f t="shared" si="1"/>
        <v>2581.6960000000004</v>
      </c>
    </row>
    <row r="26" spans="1:7" ht="36" customHeight="1" x14ac:dyDescent="0.25">
      <c r="A26" s="4">
        <f t="shared" si="0"/>
        <v>19</v>
      </c>
      <c r="B26" s="13" t="s">
        <v>38</v>
      </c>
      <c r="C26" s="11" t="s">
        <v>12</v>
      </c>
      <c r="D26" s="8">
        <v>1.44</v>
      </c>
      <c r="E26" s="8">
        <v>9929.6</v>
      </c>
      <c r="F26" s="5" t="s">
        <v>55</v>
      </c>
      <c r="G26" s="9">
        <f t="shared" si="1"/>
        <v>14298.624</v>
      </c>
    </row>
    <row r="27" spans="1:7" s="18" customFormat="1" ht="47.25" x14ac:dyDescent="0.25">
      <c r="A27" s="14">
        <f t="shared" si="0"/>
        <v>20</v>
      </c>
      <c r="B27" s="15" t="s">
        <v>65</v>
      </c>
      <c r="C27" s="16" t="s">
        <v>12</v>
      </c>
      <c r="D27" s="17">
        <v>2.66</v>
      </c>
      <c r="E27" s="16">
        <v>9929.6</v>
      </c>
      <c r="F27" s="52" t="s">
        <v>23</v>
      </c>
      <c r="G27" s="9">
        <f t="shared" si="1"/>
        <v>26412.736000000001</v>
      </c>
    </row>
    <row r="28" spans="1:7" s="19" customFormat="1" x14ac:dyDescent="0.25">
      <c r="A28" s="60" t="s">
        <v>41</v>
      </c>
      <c r="B28" s="61"/>
      <c r="C28" s="60"/>
      <c r="D28" s="60"/>
      <c r="E28" s="60"/>
      <c r="F28" s="60"/>
      <c r="G28" s="53">
        <f>SUM(G8:G27)</f>
        <v>150770.0416</v>
      </c>
    </row>
    <row r="29" spans="1:7" s="18" customFormat="1" x14ac:dyDescent="0.25">
      <c r="A29" s="62" t="s">
        <v>40</v>
      </c>
      <c r="B29" s="62"/>
      <c r="C29" s="62"/>
      <c r="D29" s="62"/>
      <c r="E29" s="62"/>
      <c r="F29" s="62"/>
      <c r="G29" s="62"/>
    </row>
    <row r="30" spans="1:7" s="18" customFormat="1" ht="56.25" customHeight="1" x14ac:dyDescent="0.25">
      <c r="A30" s="20" t="s">
        <v>0</v>
      </c>
      <c r="B30" s="20" t="s">
        <v>1</v>
      </c>
      <c r="C30" s="20" t="s">
        <v>2</v>
      </c>
      <c r="D30" s="20" t="s">
        <v>3</v>
      </c>
      <c r="E30" s="20" t="s">
        <v>4</v>
      </c>
      <c r="F30" s="21" t="s">
        <v>5</v>
      </c>
      <c r="G30" s="20" t="s">
        <v>6</v>
      </c>
    </row>
    <row r="31" spans="1:7" s="18" customFormat="1" ht="30" customHeight="1" x14ac:dyDescent="0.25">
      <c r="A31" s="20">
        <v>1</v>
      </c>
      <c r="B31" s="22" t="s">
        <v>59</v>
      </c>
      <c r="C31" s="23"/>
      <c r="D31" s="17"/>
      <c r="E31" s="20"/>
      <c r="F31" s="21" t="s">
        <v>61</v>
      </c>
      <c r="G31" s="35">
        <f>10712.56+6021.73</f>
        <v>16734.29</v>
      </c>
    </row>
    <row r="32" spans="1:7" s="18" customFormat="1" ht="36.6" customHeight="1" x14ac:dyDescent="0.25">
      <c r="A32" s="20">
        <v>2</v>
      </c>
      <c r="B32" s="15" t="s">
        <v>7</v>
      </c>
      <c r="C32" s="20" t="s">
        <v>8</v>
      </c>
      <c r="D32" s="34">
        <v>14.62</v>
      </c>
      <c r="E32" s="34">
        <v>3600</v>
      </c>
      <c r="F32" s="21" t="s">
        <v>9</v>
      </c>
      <c r="G32" s="17">
        <v>0</v>
      </c>
    </row>
    <row r="33" spans="1:7" s="18" customFormat="1" ht="34.5" customHeight="1" x14ac:dyDescent="0.25">
      <c r="A33" s="20">
        <f>A32+1</f>
        <v>3</v>
      </c>
      <c r="B33" s="15" t="s">
        <v>10</v>
      </c>
      <c r="C33" s="20" t="s">
        <v>8</v>
      </c>
      <c r="D33" s="34">
        <v>10.55</v>
      </c>
      <c r="E33" s="34">
        <v>3600</v>
      </c>
      <c r="F33" s="21" t="s">
        <v>9</v>
      </c>
      <c r="G33" s="17">
        <v>0</v>
      </c>
    </row>
    <row r="34" spans="1:7" s="25" customFormat="1" x14ac:dyDescent="0.25">
      <c r="A34" s="63" t="s">
        <v>41</v>
      </c>
      <c r="B34" s="63"/>
      <c r="C34" s="63"/>
      <c r="D34" s="63"/>
      <c r="E34" s="63"/>
      <c r="F34" s="63"/>
      <c r="G34" s="24">
        <f>SUM(G31:G33)</f>
        <v>16734.29</v>
      </c>
    </row>
    <row r="35" spans="1:7" s="19" customFormat="1" x14ac:dyDescent="0.25">
      <c r="A35" s="60" t="s">
        <v>44</v>
      </c>
      <c r="B35" s="60"/>
      <c r="C35" s="60"/>
      <c r="D35" s="60"/>
      <c r="E35" s="60"/>
      <c r="F35" s="60"/>
      <c r="G35" s="53">
        <f>G28+G34</f>
        <v>167504.3316</v>
      </c>
    </row>
    <row r="36" spans="1:7" ht="30.75" customHeight="1" x14ac:dyDescent="0.3">
      <c r="A36" s="64" t="s">
        <v>74</v>
      </c>
      <c r="B36" s="65"/>
      <c r="C36" s="65"/>
      <c r="D36" s="65"/>
      <c r="E36" s="65"/>
      <c r="F36" s="65"/>
      <c r="G36" s="65"/>
    </row>
    <row r="37" spans="1:7" ht="27.75" customHeight="1" x14ac:dyDescent="0.3">
      <c r="A37" s="64" t="s">
        <v>76</v>
      </c>
      <c r="B37" s="57"/>
      <c r="C37" s="57"/>
      <c r="D37" s="57"/>
      <c r="E37" s="57"/>
      <c r="F37" s="57"/>
      <c r="G37" s="57"/>
    </row>
    <row r="38" spans="1:7" ht="27.75" customHeight="1" x14ac:dyDescent="0.3">
      <c r="A38" s="56" t="s">
        <v>47</v>
      </c>
      <c r="B38" s="57"/>
      <c r="C38" s="57"/>
      <c r="D38" s="57"/>
      <c r="E38" s="57"/>
      <c r="F38" s="57"/>
      <c r="G38" s="57"/>
    </row>
    <row r="39" spans="1:7" ht="26.25" customHeight="1" x14ac:dyDescent="0.3">
      <c r="A39" s="56" t="s">
        <v>48</v>
      </c>
      <c r="B39" s="57"/>
      <c r="C39" s="57"/>
      <c r="D39" s="57"/>
      <c r="E39" s="57"/>
      <c r="F39" s="57"/>
      <c r="G39" s="57"/>
    </row>
    <row r="40" spans="1:7" ht="35.25" customHeight="1" x14ac:dyDescent="0.3">
      <c r="A40" s="56" t="s">
        <v>49</v>
      </c>
      <c r="B40" s="57"/>
      <c r="C40" s="57"/>
      <c r="D40" s="57"/>
      <c r="E40" s="57"/>
      <c r="F40" s="57"/>
      <c r="G40" s="57"/>
    </row>
    <row r="42" spans="1:7" x14ac:dyDescent="0.25">
      <c r="C42" s="1" t="s">
        <v>50</v>
      </c>
    </row>
    <row r="44" spans="1:7" x14ac:dyDescent="0.25">
      <c r="B44" s="1" t="s">
        <v>51</v>
      </c>
      <c r="C44" s="1" t="s">
        <v>63</v>
      </c>
      <c r="F44" s="28"/>
    </row>
    <row r="46" spans="1:7" x14ac:dyDescent="0.25">
      <c r="B46" s="1" t="s">
        <v>52</v>
      </c>
      <c r="C46" s="1" t="s">
        <v>53</v>
      </c>
      <c r="F46" s="28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6692913385826772" right="0.51181102362204722" top="0.15748031496062992" bottom="0.15748031496062992" header="0.15748031496062992" footer="0.15748031496062992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view="pageBreakPreview" topLeftCell="A13" zoomScale="60" zoomScaleNormal="75" workbookViewId="0">
      <selection activeCell="A38" sqref="A38:G38"/>
    </sheetView>
  </sheetViews>
  <sheetFormatPr defaultColWidth="9.140625" defaultRowHeight="15.75" x14ac:dyDescent="0.25"/>
  <cols>
    <col min="1" max="1" width="12.140625" style="1" customWidth="1"/>
    <col min="2" max="2" width="48" style="1" customWidth="1"/>
    <col min="3" max="3" width="26.5703125" style="1" customWidth="1"/>
    <col min="4" max="4" width="14.7109375" style="1" customWidth="1"/>
    <col min="5" max="5" width="12.42578125" style="1" customWidth="1"/>
    <col min="6" max="6" width="32.7109375" style="26" customWidth="1"/>
    <col min="7" max="7" width="15.5703125" style="3" customWidth="1"/>
    <col min="8" max="8" width="24.140625" style="1" customWidth="1"/>
    <col min="9" max="16384" width="9.140625" style="1"/>
  </cols>
  <sheetData>
    <row r="1" spans="1:7" x14ac:dyDescent="0.25">
      <c r="F1" s="2"/>
    </row>
    <row r="2" spans="1:7" ht="48" customHeight="1" x14ac:dyDescent="0.25">
      <c r="B2" s="58" t="s">
        <v>78</v>
      </c>
      <c r="C2" s="58"/>
      <c r="D2" s="58"/>
      <c r="E2" s="58"/>
      <c r="F2" s="58"/>
      <c r="G2" s="59"/>
    </row>
    <row r="3" spans="1:7" x14ac:dyDescent="0.25">
      <c r="B3" s="1" t="s">
        <v>45</v>
      </c>
      <c r="F3" s="2"/>
      <c r="G3" s="51">
        <v>44651</v>
      </c>
    </row>
    <row r="4" spans="1:7" x14ac:dyDescent="0.25">
      <c r="F4" s="2"/>
      <c r="G4" s="27"/>
    </row>
    <row r="5" spans="1:7" ht="99.75" customHeight="1" x14ac:dyDescent="0.3">
      <c r="A5" s="56" t="s">
        <v>64</v>
      </c>
      <c r="B5" s="57"/>
      <c r="C5" s="57"/>
      <c r="D5" s="57"/>
      <c r="E5" s="57"/>
      <c r="F5" s="57"/>
      <c r="G5" s="57"/>
    </row>
    <row r="6" spans="1:7" ht="57" customHeight="1" x14ac:dyDescent="0.3">
      <c r="A6" s="56" t="s">
        <v>46</v>
      </c>
      <c r="B6" s="57"/>
      <c r="C6" s="57"/>
      <c r="D6" s="57"/>
      <c r="E6" s="57"/>
      <c r="F6" s="57"/>
      <c r="G6" s="57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</v>
      </c>
      <c r="G7" s="6" t="s">
        <v>6</v>
      </c>
    </row>
    <row r="8" spans="1:7" ht="47.25" x14ac:dyDescent="0.25">
      <c r="A8" s="4">
        <v>1</v>
      </c>
      <c r="B8" s="7" t="s">
        <v>11</v>
      </c>
      <c r="C8" s="4" t="s">
        <v>12</v>
      </c>
      <c r="D8" s="8">
        <v>0.34</v>
      </c>
      <c r="E8" s="8">
        <v>9929.6</v>
      </c>
      <c r="F8" s="5" t="s">
        <v>13</v>
      </c>
      <c r="G8" s="9">
        <f>D8*E8</f>
        <v>3376.0640000000003</v>
      </c>
    </row>
    <row r="9" spans="1:7" ht="35.25" customHeight="1" x14ac:dyDescent="0.25">
      <c r="A9" s="4">
        <f t="shared" ref="A9:A27" si="0">A8+1</f>
        <v>2</v>
      </c>
      <c r="B9" s="7" t="s">
        <v>54</v>
      </c>
      <c r="C9" s="4" t="s">
        <v>12</v>
      </c>
      <c r="D9" s="8">
        <v>0.08</v>
      </c>
      <c r="E9" s="8">
        <v>9929.6</v>
      </c>
      <c r="F9" s="5" t="s">
        <v>13</v>
      </c>
      <c r="G9" s="9">
        <f t="shared" ref="G9:G27" si="1">D9*E9</f>
        <v>794.36800000000005</v>
      </c>
    </row>
    <row r="10" spans="1:7" ht="47.25" x14ac:dyDescent="0.25">
      <c r="A10" s="4">
        <f t="shared" si="0"/>
        <v>3</v>
      </c>
      <c r="B10" s="7" t="s">
        <v>15</v>
      </c>
      <c r="C10" s="4" t="s">
        <v>14</v>
      </c>
      <c r="D10" s="8">
        <v>0.17</v>
      </c>
      <c r="E10" s="8">
        <v>9929.6</v>
      </c>
      <c r="F10" s="5" t="s">
        <v>13</v>
      </c>
      <c r="G10" s="9">
        <f t="shared" si="1"/>
        <v>1688.0320000000002</v>
      </c>
    </row>
    <row r="11" spans="1:7" ht="41.25" customHeight="1" x14ac:dyDescent="0.25">
      <c r="A11" s="4">
        <f t="shared" si="0"/>
        <v>4</v>
      </c>
      <c r="B11" s="7" t="s">
        <v>16</v>
      </c>
      <c r="C11" s="4" t="s">
        <v>17</v>
      </c>
      <c r="D11" s="8">
        <v>7.0000000000000007E-2</v>
      </c>
      <c r="E11" s="8">
        <v>9929.6</v>
      </c>
      <c r="F11" s="5" t="s">
        <v>13</v>
      </c>
      <c r="G11" s="9">
        <f t="shared" si="1"/>
        <v>695.07200000000012</v>
      </c>
    </row>
    <row r="12" spans="1:7" ht="78.75" x14ac:dyDescent="0.25">
      <c r="A12" s="4">
        <f t="shared" si="0"/>
        <v>5</v>
      </c>
      <c r="B12" s="7" t="s">
        <v>18</v>
      </c>
      <c r="C12" s="4" t="s">
        <v>19</v>
      </c>
      <c r="D12" s="8">
        <v>0.04</v>
      </c>
      <c r="E12" s="8">
        <v>9929.6</v>
      </c>
      <c r="F12" s="5" t="s">
        <v>13</v>
      </c>
      <c r="G12" s="9">
        <f t="shared" si="1"/>
        <v>397.18400000000003</v>
      </c>
    </row>
    <row r="13" spans="1:7" ht="53.25" customHeight="1" x14ac:dyDescent="0.25">
      <c r="A13" s="4">
        <f t="shared" si="0"/>
        <v>6</v>
      </c>
      <c r="B13" s="7" t="s">
        <v>21</v>
      </c>
      <c r="C13" s="4" t="s">
        <v>22</v>
      </c>
      <c r="D13" s="8">
        <v>0.21</v>
      </c>
      <c r="E13" s="8">
        <v>9929.6</v>
      </c>
      <c r="F13" s="5" t="s">
        <v>13</v>
      </c>
      <c r="G13" s="9">
        <f t="shared" si="1"/>
        <v>2085.2159999999999</v>
      </c>
    </row>
    <row r="14" spans="1:7" ht="36" customHeight="1" x14ac:dyDescent="0.25">
      <c r="A14" s="4">
        <f t="shared" si="0"/>
        <v>7</v>
      </c>
      <c r="B14" s="7" t="s">
        <v>58</v>
      </c>
      <c r="C14" s="4" t="s">
        <v>24</v>
      </c>
      <c r="D14" s="8">
        <v>0.19</v>
      </c>
      <c r="E14" s="8">
        <v>9929.6</v>
      </c>
      <c r="F14" s="5" t="s">
        <v>13</v>
      </c>
      <c r="G14" s="9">
        <f t="shared" si="1"/>
        <v>1886.624</v>
      </c>
    </row>
    <row r="15" spans="1:7" ht="31.5" x14ac:dyDescent="0.25">
      <c r="A15" s="4">
        <f t="shared" si="0"/>
        <v>8</v>
      </c>
      <c r="B15" s="7" t="s">
        <v>25</v>
      </c>
      <c r="C15" s="4" t="s">
        <v>24</v>
      </c>
      <c r="D15" s="8">
        <v>0.2</v>
      </c>
      <c r="E15" s="8">
        <v>9929.6</v>
      </c>
      <c r="F15" s="5" t="s">
        <v>13</v>
      </c>
      <c r="G15" s="9">
        <f t="shared" si="1"/>
        <v>1985.92</v>
      </c>
    </row>
    <row r="16" spans="1:7" ht="33" customHeight="1" x14ac:dyDescent="0.25">
      <c r="A16" s="4">
        <f t="shared" si="0"/>
        <v>9</v>
      </c>
      <c r="B16" s="7" t="s">
        <v>26</v>
      </c>
      <c r="C16" s="4" t="s">
        <v>12</v>
      </c>
      <c r="D16" s="8">
        <v>0.54</v>
      </c>
      <c r="E16" s="8">
        <v>9929.6</v>
      </c>
      <c r="F16" s="5" t="s">
        <v>55</v>
      </c>
      <c r="G16" s="9">
        <f t="shared" si="1"/>
        <v>5361.9840000000004</v>
      </c>
    </row>
    <row r="17" spans="1:7" ht="27" customHeight="1" x14ac:dyDescent="0.25">
      <c r="A17" s="4">
        <f t="shared" si="0"/>
        <v>10</v>
      </c>
      <c r="B17" s="7" t="s">
        <v>27</v>
      </c>
      <c r="C17" s="4" t="s">
        <v>12</v>
      </c>
      <c r="D17" s="8">
        <v>0.46</v>
      </c>
      <c r="E17" s="8">
        <v>9929.6</v>
      </c>
      <c r="F17" s="5" t="s">
        <v>55</v>
      </c>
      <c r="G17" s="9">
        <f t="shared" si="1"/>
        <v>4567.616</v>
      </c>
    </row>
    <row r="18" spans="1:7" ht="27" customHeight="1" x14ac:dyDescent="0.25">
      <c r="A18" s="4">
        <f t="shared" si="0"/>
        <v>11</v>
      </c>
      <c r="B18" s="7" t="s">
        <v>28</v>
      </c>
      <c r="C18" s="4" t="s">
        <v>24</v>
      </c>
      <c r="D18" s="8">
        <v>0.05</v>
      </c>
      <c r="E18" s="8">
        <v>9929.6</v>
      </c>
      <c r="F18" s="5" t="s">
        <v>29</v>
      </c>
      <c r="G18" s="9">
        <f t="shared" si="1"/>
        <v>496.48</v>
      </c>
    </row>
    <row r="19" spans="1:7" ht="59.25" customHeight="1" x14ac:dyDescent="0.25">
      <c r="A19" s="4">
        <f t="shared" si="0"/>
        <v>12</v>
      </c>
      <c r="B19" s="7" t="s">
        <v>30</v>
      </c>
      <c r="C19" s="4" t="s">
        <v>24</v>
      </c>
      <c r="D19" s="8">
        <v>0.08</v>
      </c>
      <c r="E19" s="8">
        <v>9929.6</v>
      </c>
      <c r="F19" s="5" t="s">
        <v>60</v>
      </c>
      <c r="G19" s="9">
        <f t="shared" si="1"/>
        <v>794.36800000000005</v>
      </c>
    </row>
    <row r="20" spans="1:7" ht="42" customHeight="1" x14ac:dyDescent="0.25">
      <c r="A20" s="4">
        <f t="shared" si="0"/>
        <v>13</v>
      </c>
      <c r="B20" s="7" t="s">
        <v>56</v>
      </c>
      <c r="C20" s="4" t="s">
        <v>31</v>
      </c>
      <c r="D20" s="8">
        <v>0.4</v>
      </c>
      <c r="E20" s="8">
        <v>9929.6</v>
      </c>
      <c r="F20" s="5" t="s">
        <v>20</v>
      </c>
      <c r="G20" s="9">
        <f t="shared" si="1"/>
        <v>3971.84</v>
      </c>
    </row>
    <row r="21" spans="1:7" ht="47.25" customHeight="1" x14ac:dyDescent="0.25">
      <c r="A21" s="4">
        <f t="shared" si="0"/>
        <v>14</v>
      </c>
      <c r="B21" s="7" t="s">
        <v>42</v>
      </c>
      <c r="C21" s="4" t="s">
        <v>22</v>
      </c>
      <c r="D21" s="8">
        <v>1.3</v>
      </c>
      <c r="E21" s="8">
        <v>9929.6</v>
      </c>
      <c r="F21" s="5" t="s">
        <v>55</v>
      </c>
      <c r="G21" s="9">
        <f>D21*E21</f>
        <v>12908.480000000001</v>
      </c>
    </row>
    <row r="22" spans="1:7" ht="47.25" x14ac:dyDescent="0.25">
      <c r="A22" s="4">
        <f t="shared" si="0"/>
        <v>15</v>
      </c>
      <c r="B22" s="7" t="s">
        <v>62</v>
      </c>
      <c r="C22" s="4" t="s">
        <v>57</v>
      </c>
      <c r="D22" s="8">
        <v>2.33</v>
      </c>
      <c r="E22" s="8">
        <v>9929.6</v>
      </c>
      <c r="F22" s="5" t="s">
        <v>32</v>
      </c>
      <c r="G22" s="9">
        <f t="shared" si="1"/>
        <v>23135.968000000001</v>
      </c>
    </row>
    <row r="23" spans="1:7" ht="31.5" x14ac:dyDescent="0.25">
      <c r="A23" s="4">
        <f>A22+1</f>
        <v>16</v>
      </c>
      <c r="B23" s="10" t="s">
        <v>33</v>
      </c>
      <c r="C23" s="12" t="s">
        <v>34</v>
      </c>
      <c r="D23" s="8">
        <f>6095.96*1.04</f>
        <v>6339.7984000000006</v>
      </c>
      <c r="E23" s="8">
        <v>4</v>
      </c>
      <c r="F23" s="5" t="s">
        <v>55</v>
      </c>
      <c r="G23" s="9">
        <f t="shared" si="1"/>
        <v>25359.193600000002</v>
      </c>
    </row>
    <row r="24" spans="1:7" ht="21.75" customHeight="1" x14ac:dyDescent="0.25">
      <c r="A24" s="4">
        <f t="shared" si="0"/>
        <v>17</v>
      </c>
      <c r="B24" s="10" t="s">
        <v>35</v>
      </c>
      <c r="C24" s="12" t="s">
        <v>12</v>
      </c>
      <c r="D24" s="8">
        <v>1.81</v>
      </c>
      <c r="E24" s="8">
        <v>9929.6</v>
      </c>
      <c r="F24" s="5" t="s">
        <v>55</v>
      </c>
      <c r="G24" s="9">
        <f t="shared" si="1"/>
        <v>17972.576000000001</v>
      </c>
    </row>
    <row r="25" spans="1:7" ht="18.75" customHeight="1" x14ac:dyDescent="0.25">
      <c r="A25" s="4">
        <f t="shared" si="0"/>
        <v>18</v>
      </c>
      <c r="B25" s="10" t="s">
        <v>36</v>
      </c>
      <c r="C25" s="12" t="s">
        <v>37</v>
      </c>
      <c r="D25" s="8">
        <v>0.26</v>
      </c>
      <c r="E25" s="8">
        <v>9929.6</v>
      </c>
      <c r="F25" s="5" t="s">
        <v>55</v>
      </c>
      <c r="G25" s="9">
        <f t="shared" si="1"/>
        <v>2581.6960000000004</v>
      </c>
    </row>
    <row r="26" spans="1:7" ht="36" customHeight="1" x14ac:dyDescent="0.25">
      <c r="A26" s="4">
        <f t="shared" si="0"/>
        <v>19</v>
      </c>
      <c r="B26" s="13" t="s">
        <v>38</v>
      </c>
      <c r="C26" s="11" t="s">
        <v>12</v>
      </c>
      <c r="D26" s="8">
        <v>1.44</v>
      </c>
      <c r="E26" s="8">
        <v>9929.6</v>
      </c>
      <c r="F26" s="5" t="s">
        <v>55</v>
      </c>
      <c r="G26" s="9">
        <f t="shared" si="1"/>
        <v>14298.624</v>
      </c>
    </row>
    <row r="27" spans="1:7" s="18" customFormat="1" ht="47.25" x14ac:dyDescent="0.25">
      <c r="A27" s="14">
        <f t="shared" si="0"/>
        <v>20</v>
      </c>
      <c r="B27" s="15" t="s">
        <v>65</v>
      </c>
      <c r="C27" s="16" t="s">
        <v>12</v>
      </c>
      <c r="D27" s="17">
        <v>2.66</v>
      </c>
      <c r="E27" s="16">
        <v>9929.6</v>
      </c>
      <c r="F27" s="52" t="s">
        <v>23</v>
      </c>
      <c r="G27" s="9">
        <f t="shared" si="1"/>
        <v>26412.736000000001</v>
      </c>
    </row>
    <row r="28" spans="1:7" s="19" customFormat="1" x14ac:dyDescent="0.25">
      <c r="A28" s="60" t="s">
        <v>41</v>
      </c>
      <c r="B28" s="61"/>
      <c r="C28" s="60"/>
      <c r="D28" s="60"/>
      <c r="E28" s="60"/>
      <c r="F28" s="60"/>
      <c r="G28" s="53">
        <f>SUM(G8:G27)</f>
        <v>150770.0416</v>
      </c>
    </row>
    <row r="29" spans="1:7" s="18" customFormat="1" x14ac:dyDescent="0.25">
      <c r="A29" s="62" t="s">
        <v>40</v>
      </c>
      <c r="B29" s="62"/>
      <c r="C29" s="62"/>
      <c r="D29" s="62"/>
      <c r="E29" s="62"/>
      <c r="F29" s="62"/>
      <c r="G29" s="62"/>
    </row>
    <row r="30" spans="1:7" s="18" customFormat="1" ht="56.25" customHeight="1" x14ac:dyDescent="0.25">
      <c r="A30" s="20" t="s">
        <v>0</v>
      </c>
      <c r="B30" s="20" t="s">
        <v>1</v>
      </c>
      <c r="C30" s="20" t="s">
        <v>2</v>
      </c>
      <c r="D30" s="20" t="s">
        <v>3</v>
      </c>
      <c r="E30" s="20" t="s">
        <v>4</v>
      </c>
      <c r="F30" s="21" t="s">
        <v>5</v>
      </c>
      <c r="G30" s="20" t="s">
        <v>6</v>
      </c>
    </row>
    <row r="31" spans="1:7" s="18" customFormat="1" ht="30" customHeight="1" x14ac:dyDescent="0.25">
      <c r="A31" s="20">
        <v>1</v>
      </c>
      <c r="B31" s="22" t="s">
        <v>59</v>
      </c>
      <c r="C31" s="23"/>
      <c r="D31" s="17"/>
      <c r="E31" s="20"/>
      <c r="F31" s="21" t="s">
        <v>61</v>
      </c>
      <c r="G31" s="35">
        <v>13460.59</v>
      </c>
    </row>
    <row r="32" spans="1:7" s="18" customFormat="1" ht="36.6" customHeight="1" x14ac:dyDescent="0.25">
      <c r="A32" s="20">
        <v>2</v>
      </c>
      <c r="B32" s="15" t="s">
        <v>7</v>
      </c>
      <c r="C32" s="20" t="s">
        <v>8</v>
      </c>
      <c r="D32" s="34">
        <v>14.62</v>
      </c>
      <c r="E32" s="34">
        <v>3600</v>
      </c>
      <c r="F32" s="21" t="s">
        <v>9</v>
      </c>
      <c r="G32" s="17">
        <v>0</v>
      </c>
    </row>
    <row r="33" spans="1:7" s="18" customFormat="1" ht="34.5" customHeight="1" x14ac:dyDescent="0.25">
      <c r="A33" s="20">
        <f>A32+1</f>
        <v>3</v>
      </c>
      <c r="B33" s="15" t="s">
        <v>10</v>
      </c>
      <c r="C33" s="20" t="s">
        <v>8</v>
      </c>
      <c r="D33" s="34">
        <v>10.55</v>
      </c>
      <c r="E33" s="34">
        <v>3600</v>
      </c>
      <c r="F33" s="21" t="s">
        <v>9</v>
      </c>
      <c r="G33" s="17">
        <v>0</v>
      </c>
    </row>
    <row r="34" spans="1:7" s="25" customFormat="1" x14ac:dyDescent="0.25">
      <c r="A34" s="63" t="s">
        <v>41</v>
      </c>
      <c r="B34" s="63"/>
      <c r="C34" s="63"/>
      <c r="D34" s="63"/>
      <c r="E34" s="63"/>
      <c r="F34" s="63"/>
      <c r="G34" s="24">
        <f>SUM(G31:G33)</f>
        <v>13460.59</v>
      </c>
    </row>
    <row r="35" spans="1:7" s="19" customFormat="1" x14ac:dyDescent="0.25">
      <c r="A35" s="60" t="s">
        <v>44</v>
      </c>
      <c r="B35" s="60"/>
      <c r="C35" s="60"/>
      <c r="D35" s="60"/>
      <c r="E35" s="60"/>
      <c r="F35" s="60"/>
      <c r="G35" s="53">
        <f>G28+G34</f>
        <v>164230.63159999999</v>
      </c>
    </row>
    <row r="36" spans="1:7" ht="30.75" customHeight="1" x14ac:dyDescent="0.3">
      <c r="A36" s="64" t="s">
        <v>77</v>
      </c>
      <c r="B36" s="65"/>
      <c r="C36" s="65"/>
      <c r="D36" s="65"/>
      <c r="E36" s="65"/>
      <c r="F36" s="65"/>
      <c r="G36" s="65"/>
    </row>
    <row r="37" spans="1:7" ht="27.75" customHeight="1" x14ac:dyDescent="0.3">
      <c r="A37" s="64" t="s">
        <v>79</v>
      </c>
      <c r="B37" s="57"/>
      <c r="C37" s="57"/>
      <c r="D37" s="57"/>
      <c r="E37" s="57"/>
      <c r="F37" s="57"/>
      <c r="G37" s="57"/>
    </row>
    <row r="38" spans="1:7" ht="27.75" customHeight="1" x14ac:dyDescent="0.3">
      <c r="A38" s="56" t="s">
        <v>47</v>
      </c>
      <c r="B38" s="57"/>
      <c r="C38" s="57"/>
      <c r="D38" s="57"/>
      <c r="E38" s="57"/>
      <c r="F38" s="57"/>
      <c r="G38" s="57"/>
    </row>
    <row r="39" spans="1:7" ht="26.25" customHeight="1" x14ac:dyDescent="0.3">
      <c r="A39" s="56" t="s">
        <v>48</v>
      </c>
      <c r="B39" s="57"/>
      <c r="C39" s="57"/>
      <c r="D39" s="57"/>
      <c r="E39" s="57"/>
      <c r="F39" s="57"/>
      <c r="G39" s="57"/>
    </row>
    <row r="40" spans="1:7" ht="35.25" customHeight="1" x14ac:dyDescent="0.3">
      <c r="A40" s="56" t="s">
        <v>49</v>
      </c>
      <c r="B40" s="57"/>
      <c r="C40" s="57"/>
      <c r="D40" s="57"/>
      <c r="E40" s="57"/>
      <c r="F40" s="57"/>
      <c r="G40" s="57"/>
    </row>
    <row r="42" spans="1:7" x14ac:dyDescent="0.25">
      <c r="C42" s="1" t="s">
        <v>50</v>
      </c>
    </row>
    <row r="44" spans="1:7" x14ac:dyDescent="0.25">
      <c r="B44" s="1" t="s">
        <v>51</v>
      </c>
      <c r="C44" s="1" t="s">
        <v>63</v>
      </c>
      <c r="F44" s="28"/>
    </row>
    <row r="46" spans="1:7" x14ac:dyDescent="0.25">
      <c r="B46" s="1" t="s">
        <v>52</v>
      </c>
      <c r="C46" s="1" t="s">
        <v>53</v>
      </c>
      <c r="F46" s="28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6692913385826772" right="0.51181102362204722" top="0.15748031496062992" bottom="0.15748031496062992" header="0.15748031496062992" footer="0.15748031496062992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view="pageBreakPreview" topLeftCell="A16" zoomScale="60" zoomScaleNormal="75" workbookViewId="0">
      <selection activeCell="A38" sqref="A38:G38"/>
    </sheetView>
  </sheetViews>
  <sheetFormatPr defaultColWidth="9.140625" defaultRowHeight="15.75" x14ac:dyDescent="0.25"/>
  <cols>
    <col min="1" max="1" width="12.140625" style="1" customWidth="1"/>
    <col min="2" max="2" width="48" style="1" customWidth="1"/>
    <col min="3" max="3" width="26.5703125" style="1" customWidth="1"/>
    <col min="4" max="4" width="14.7109375" style="1" customWidth="1"/>
    <col min="5" max="5" width="12.42578125" style="1" customWidth="1"/>
    <col min="6" max="6" width="32.7109375" style="26" customWidth="1"/>
    <col min="7" max="7" width="15.5703125" style="3" customWidth="1"/>
    <col min="8" max="8" width="24.140625" style="1" customWidth="1"/>
    <col min="9" max="16384" width="9.140625" style="1"/>
  </cols>
  <sheetData>
    <row r="1" spans="1:7" x14ac:dyDescent="0.25">
      <c r="F1" s="2"/>
    </row>
    <row r="2" spans="1:7" ht="48" customHeight="1" x14ac:dyDescent="0.25">
      <c r="B2" s="58" t="s">
        <v>81</v>
      </c>
      <c r="C2" s="58"/>
      <c r="D2" s="58"/>
      <c r="E2" s="58"/>
      <c r="F2" s="58"/>
      <c r="G2" s="59"/>
    </row>
    <row r="3" spans="1:7" x14ac:dyDescent="0.25">
      <c r="B3" s="1" t="s">
        <v>45</v>
      </c>
      <c r="F3" s="2"/>
      <c r="G3" s="51">
        <v>44681</v>
      </c>
    </row>
    <row r="4" spans="1:7" x14ac:dyDescent="0.25">
      <c r="F4" s="2"/>
      <c r="G4" s="27"/>
    </row>
    <row r="5" spans="1:7" ht="99.75" customHeight="1" x14ac:dyDescent="0.3">
      <c r="A5" s="56" t="s">
        <v>64</v>
      </c>
      <c r="B5" s="57"/>
      <c r="C5" s="57"/>
      <c r="D5" s="57"/>
      <c r="E5" s="57"/>
      <c r="F5" s="57"/>
      <c r="G5" s="57"/>
    </row>
    <row r="6" spans="1:7" ht="57" customHeight="1" x14ac:dyDescent="0.3">
      <c r="A6" s="56" t="s">
        <v>46</v>
      </c>
      <c r="B6" s="57"/>
      <c r="C6" s="57"/>
      <c r="D6" s="57"/>
      <c r="E6" s="57"/>
      <c r="F6" s="57"/>
      <c r="G6" s="57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</v>
      </c>
      <c r="G7" s="6" t="s">
        <v>6</v>
      </c>
    </row>
    <row r="8" spans="1:7" ht="47.25" x14ac:dyDescent="0.25">
      <c r="A8" s="4">
        <v>1</v>
      </c>
      <c r="B8" s="7" t="s">
        <v>11</v>
      </c>
      <c r="C8" s="4" t="s">
        <v>12</v>
      </c>
      <c r="D8" s="8">
        <v>0.34</v>
      </c>
      <c r="E8" s="8">
        <v>9929.6</v>
      </c>
      <c r="F8" s="5" t="s">
        <v>13</v>
      </c>
      <c r="G8" s="9">
        <f>D8*E8</f>
        <v>3376.0640000000003</v>
      </c>
    </row>
    <row r="9" spans="1:7" ht="35.25" customHeight="1" x14ac:dyDescent="0.25">
      <c r="A9" s="4">
        <f t="shared" ref="A9:A27" si="0">A8+1</f>
        <v>2</v>
      </c>
      <c r="B9" s="7" t="s">
        <v>54</v>
      </c>
      <c r="C9" s="4" t="s">
        <v>12</v>
      </c>
      <c r="D9" s="8">
        <v>0.08</v>
      </c>
      <c r="E9" s="8">
        <v>9929.6</v>
      </c>
      <c r="F9" s="5" t="s">
        <v>13</v>
      </c>
      <c r="G9" s="9">
        <f t="shared" ref="G9:G27" si="1">D9*E9</f>
        <v>794.36800000000005</v>
      </c>
    </row>
    <row r="10" spans="1:7" ht="47.25" x14ac:dyDescent="0.25">
      <c r="A10" s="4">
        <f t="shared" si="0"/>
        <v>3</v>
      </c>
      <c r="B10" s="7" t="s">
        <v>15</v>
      </c>
      <c r="C10" s="4" t="s">
        <v>14</v>
      </c>
      <c r="D10" s="8">
        <v>0.17</v>
      </c>
      <c r="E10" s="8">
        <v>9929.6</v>
      </c>
      <c r="F10" s="5" t="s">
        <v>13</v>
      </c>
      <c r="G10" s="9">
        <f t="shared" si="1"/>
        <v>1688.0320000000002</v>
      </c>
    </row>
    <row r="11" spans="1:7" ht="41.25" customHeight="1" x14ac:dyDescent="0.25">
      <c r="A11" s="4">
        <f t="shared" si="0"/>
        <v>4</v>
      </c>
      <c r="B11" s="7" t="s">
        <v>16</v>
      </c>
      <c r="C11" s="4" t="s">
        <v>17</v>
      </c>
      <c r="D11" s="8">
        <v>7.0000000000000007E-2</v>
      </c>
      <c r="E11" s="8">
        <v>9929.6</v>
      </c>
      <c r="F11" s="5" t="s">
        <v>13</v>
      </c>
      <c r="G11" s="9">
        <f t="shared" si="1"/>
        <v>695.07200000000012</v>
      </c>
    </row>
    <row r="12" spans="1:7" ht="78.75" x14ac:dyDescent="0.25">
      <c r="A12" s="4">
        <f t="shared" si="0"/>
        <v>5</v>
      </c>
      <c r="B12" s="7" t="s">
        <v>18</v>
      </c>
      <c r="C12" s="4" t="s">
        <v>19</v>
      </c>
      <c r="D12" s="8">
        <v>0.04</v>
      </c>
      <c r="E12" s="8">
        <v>9929.6</v>
      </c>
      <c r="F12" s="5" t="s">
        <v>13</v>
      </c>
      <c r="G12" s="9">
        <f t="shared" si="1"/>
        <v>397.18400000000003</v>
      </c>
    </row>
    <row r="13" spans="1:7" ht="53.25" customHeight="1" x14ac:dyDescent="0.25">
      <c r="A13" s="4">
        <f t="shared" si="0"/>
        <v>6</v>
      </c>
      <c r="B13" s="7" t="s">
        <v>21</v>
      </c>
      <c r="C13" s="4" t="s">
        <v>22</v>
      </c>
      <c r="D13" s="8">
        <v>0.21</v>
      </c>
      <c r="E13" s="8">
        <v>9929.6</v>
      </c>
      <c r="F13" s="5" t="s">
        <v>13</v>
      </c>
      <c r="G13" s="9">
        <f t="shared" si="1"/>
        <v>2085.2159999999999</v>
      </c>
    </row>
    <row r="14" spans="1:7" ht="36" customHeight="1" x14ac:dyDescent="0.25">
      <c r="A14" s="4">
        <f t="shared" si="0"/>
        <v>7</v>
      </c>
      <c r="B14" s="7" t="s">
        <v>58</v>
      </c>
      <c r="C14" s="4" t="s">
        <v>24</v>
      </c>
      <c r="D14" s="8">
        <v>0.19</v>
      </c>
      <c r="E14" s="8">
        <v>9929.6</v>
      </c>
      <c r="F14" s="5" t="s">
        <v>13</v>
      </c>
      <c r="G14" s="9">
        <f t="shared" si="1"/>
        <v>1886.624</v>
      </c>
    </row>
    <row r="15" spans="1:7" ht="31.5" x14ac:dyDescent="0.25">
      <c r="A15" s="4">
        <f t="shared" si="0"/>
        <v>8</v>
      </c>
      <c r="B15" s="7" t="s">
        <v>25</v>
      </c>
      <c r="C15" s="4" t="s">
        <v>24</v>
      </c>
      <c r="D15" s="8">
        <v>0.2</v>
      </c>
      <c r="E15" s="8">
        <v>9929.6</v>
      </c>
      <c r="F15" s="5" t="s">
        <v>13</v>
      </c>
      <c r="G15" s="9">
        <f t="shared" si="1"/>
        <v>1985.92</v>
      </c>
    </row>
    <row r="16" spans="1:7" ht="33" customHeight="1" x14ac:dyDescent="0.25">
      <c r="A16" s="4">
        <f t="shared" si="0"/>
        <v>9</v>
      </c>
      <c r="B16" s="7" t="s">
        <v>26</v>
      </c>
      <c r="C16" s="4" t="s">
        <v>12</v>
      </c>
      <c r="D16" s="8">
        <v>0.54</v>
      </c>
      <c r="E16" s="8">
        <v>9929.6</v>
      </c>
      <c r="F16" s="5" t="s">
        <v>55</v>
      </c>
      <c r="G16" s="9">
        <f t="shared" si="1"/>
        <v>5361.9840000000004</v>
      </c>
    </row>
    <row r="17" spans="1:7" ht="27" customHeight="1" x14ac:dyDescent="0.25">
      <c r="A17" s="4">
        <f t="shared" si="0"/>
        <v>10</v>
      </c>
      <c r="B17" s="7" t="s">
        <v>27</v>
      </c>
      <c r="C17" s="4" t="s">
        <v>12</v>
      </c>
      <c r="D17" s="8">
        <v>0.46</v>
      </c>
      <c r="E17" s="8">
        <v>9929.6</v>
      </c>
      <c r="F17" s="5" t="s">
        <v>55</v>
      </c>
      <c r="G17" s="9">
        <f t="shared" si="1"/>
        <v>4567.616</v>
      </c>
    </row>
    <row r="18" spans="1:7" ht="27" customHeight="1" x14ac:dyDescent="0.25">
      <c r="A18" s="4">
        <f t="shared" si="0"/>
        <v>11</v>
      </c>
      <c r="B18" s="7" t="s">
        <v>28</v>
      </c>
      <c r="C18" s="4" t="s">
        <v>24</v>
      </c>
      <c r="D18" s="8">
        <v>0.05</v>
      </c>
      <c r="E18" s="8">
        <v>9929.6</v>
      </c>
      <c r="F18" s="5" t="s">
        <v>29</v>
      </c>
      <c r="G18" s="9">
        <f t="shared" si="1"/>
        <v>496.48</v>
      </c>
    </row>
    <row r="19" spans="1:7" ht="59.25" customHeight="1" x14ac:dyDescent="0.25">
      <c r="A19" s="4">
        <f t="shared" si="0"/>
        <v>12</v>
      </c>
      <c r="B19" s="7" t="s">
        <v>30</v>
      </c>
      <c r="C19" s="4" t="s">
        <v>24</v>
      </c>
      <c r="D19" s="8">
        <v>0.08</v>
      </c>
      <c r="E19" s="8">
        <v>9929.6</v>
      </c>
      <c r="F19" s="5" t="s">
        <v>60</v>
      </c>
      <c r="G19" s="9">
        <f t="shared" si="1"/>
        <v>794.36800000000005</v>
      </c>
    </row>
    <row r="20" spans="1:7" ht="42" customHeight="1" x14ac:dyDescent="0.25">
      <c r="A20" s="4">
        <f t="shared" si="0"/>
        <v>13</v>
      </c>
      <c r="B20" s="7" t="s">
        <v>56</v>
      </c>
      <c r="C20" s="4" t="s">
        <v>31</v>
      </c>
      <c r="D20" s="8">
        <v>0.4</v>
      </c>
      <c r="E20" s="8">
        <v>9929.6</v>
      </c>
      <c r="F20" s="5" t="s">
        <v>20</v>
      </c>
      <c r="G20" s="9">
        <f t="shared" si="1"/>
        <v>3971.84</v>
      </c>
    </row>
    <row r="21" spans="1:7" ht="47.25" customHeight="1" x14ac:dyDescent="0.25">
      <c r="A21" s="4">
        <f t="shared" si="0"/>
        <v>14</v>
      </c>
      <c r="B21" s="7" t="s">
        <v>42</v>
      </c>
      <c r="C21" s="4" t="s">
        <v>22</v>
      </c>
      <c r="D21" s="8">
        <v>1.3</v>
      </c>
      <c r="E21" s="8">
        <v>9929.6</v>
      </c>
      <c r="F21" s="5" t="s">
        <v>55</v>
      </c>
      <c r="G21" s="9">
        <f>D21*E21</f>
        <v>12908.480000000001</v>
      </c>
    </row>
    <row r="22" spans="1:7" ht="47.25" x14ac:dyDescent="0.25">
      <c r="A22" s="4">
        <f t="shared" si="0"/>
        <v>15</v>
      </c>
      <c r="B22" s="7" t="s">
        <v>62</v>
      </c>
      <c r="C22" s="4" t="s">
        <v>57</v>
      </c>
      <c r="D22" s="8">
        <v>2.33</v>
      </c>
      <c r="E22" s="8">
        <v>9929.6</v>
      </c>
      <c r="F22" s="5" t="s">
        <v>32</v>
      </c>
      <c r="G22" s="9">
        <f t="shared" si="1"/>
        <v>23135.968000000001</v>
      </c>
    </row>
    <row r="23" spans="1:7" ht="31.5" x14ac:dyDescent="0.25">
      <c r="A23" s="4">
        <f>A22+1</f>
        <v>16</v>
      </c>
      <c r="B23" s="10" t="s">
        <v>33</v>
      </c>
      <c r="C23" s="12" t="s">
        <v>34</v>
      </c>
      <c r="D23" s="8">
        <f>6095.96*1.04</f>
        <v>6339.7984000000006</v>
      </c>
      <c r="E23" s="8">
        <v>4</v>
      </c>
      <c r="F23" s="5" t="s">
        <v>55</v>
      </c>
      <c r="G23" s="9">
        <f t="shared" si="1"/>
        <v>25359.193600000002</v>
      </c>
    </row>
    <row r="24" spans="1:7" ht="21.75" customHeight="1" x14ac:dyDescent="0.25">
      <c r="A24" s="4">
        <f t="shared" si="0"/>
        <v>17</v>
      </c>
      <c r="B24" s="10" t="s">
        <v>35</v>
      </c>
      <c r="C24" s="12" t="s">
        <v>12</v>
      </c>
      <c r="D24" s="8">
        <v>1.81</v>
      </c>
      <c r="E24" s="8">
        <v>9929.6</v>
      </c>
      <c r="F24" s="5" t="s">
        <v>55</v>
      </c>
      <c r="G24" s="9">
        <f t="shared" si="1"/>
        <v>17972.576000000001</v>
      </c>
    </row>
    <row r="25" spans="1:7" ht="18.75" customHeight="1" x14ac:dyDescent="0.25">
      <c r="A25" s="4">
        <f t="shared" si="0"/>
        <v>18</v>
      </c>
      <c r="B25" s="10" t="s">
        <v>36</v>
      </c>
      <c r="C25" s="12" t="s">
        <v>37</v>
      </c>
      <c r="D25" s="8">
        <v>0.26</v>
      </c>
      <c r="E25" s="8">
        <v>9929.6</v>
      </c>
      <c r="F25" s="5" t="s">
        <v>55</v>
      </c>
      <c r="G25" s="9">
        <f t="shared" si="1"/>
        <v>2581.6960000000004</v>
      </c>
    </row>
    <row r="26" spans="1:7" ht="36" customHeight="1" x14ac:dyDescent="0.25">
      <c r="A26" s="4">
        <f t="shared" si="0"/>
        <v>19</v>
      </c>
      <c r="B26" s="13" t="s">
        <v>38</v>
      </c>
      <c r="C26" s="11" t="s">
        <v>12</v>
      </c>
      <c r="D26" s="8">
        <v>1.44</v>
      </c>
      <c r="E26" s="8">
        <v>9929.6</v>
      </c>
      <c r="F26" s="5" t="s">
        <v>55</v>
      </c>
      <c r="G26" s="9">
        <f t="shared" si="1"/>
        <v>14298.624</v>
      </c>
    </row>
    <row r="27" spans="1:7" s="18" customFormat="1" ht="47.25" x14ac:dyDescent="0.25">
      <c r="A27" s="14">
        <f t="shared" si="0"/>
        <v>20</v>
      </c>
      <c r="B27" s="15" t="s">
        <v>65</v>
      </c>
      <c r="C27" s="16" t="s">
        <v>12</v>
      </c>
      <c r="D27" s="17">
        <v>2.66</v>
      </c>
      <c r="E27" s="16">
        <v>9929.6</v>
      </c>
      <c r="F27" s="52" t="s">
        <v>23</v>
      </c>
      <c r="G27" s="9">
        <f t="shared" si="1"/>
        <v>26412.736000000001</v>
      </c>
    </row>
    <row r="28" spans="1:7" s="19" customFormat="1" x14ac:dyDescent="0.25">
      <c r="A28" s="60" t="s">
        <v>41</v>
      </c>
      <c r="B28" s="61"/>
      <c r="C28" s="60"/>
      <c r="D28" s="60"/>
      <c r="E28" s="60"/>
      <c r="F28" s="60"/>
      <c r="G28" s="53">
        <f>SUM(G8:G27)</f>
        <v>150770.0416</v>
      </c>
    </row>
    <row r="29" spans="1:7" s="18" customFormat="1" x14ac:dyDescent="0.25">
      <c r="A29" s="62" t="s">
        <v>40</v>
      </c>
      <c r="B29" s="62"/>
      <c r="C29" s="62"/>
      <c r="D29" s="62"/>
      <c r="E29" s="62"/>
      <c r="F29" s="62"/>
      <c r="G29" s="62"/>
    </row>
    <row r="30" spans="1:7" s="18" customFormat="1" ht="56.25" customHeight="1" x14ac:dyDescent="0.25">
      <c r="A30" s="20" t="s">
        <v>0</v>
      </c>
      <c r="B30" s="20" t="s">
        <v>1</v>
      </c>
      <c r="C30" s="20" t="s">
        <v>2</v>
      </c>
      <c r="D30" s="20" t="s">
        <v>3</v>
      </c>
      <c r="E30" s="20" t="s">
        <v>4</v>
      </c>
      <c r="F30" s="21" t="s">
        <v>5</v>
      </c>
      <c r="G30" s="20" t="s">
        <v>6</v>
      </c>
    </row>
    <row r="31" spans="1:7" s="18" customFormat="1" ht="30" customHeight="1" x14ac:dyDescent="0.25">
      <c r="A31" s="20">
        <v>1</v>
      </c>
      <c r="B31" s="22" t="s">
        <v>59</v>
      </c>
      <c r="C31" s="23"/>
      <c r="D31" s="17"/>
      <c r="E31" s="20"/>
      <c r="F31" s="21" t="s">
        <v>61</v>
      </c>
      <c r="G31" s="35">
        <v>69320.95</v>
      </c>
    </row>
    <row r="32" spans="1:7" s="18" customFormat="1" ht="36.6" customHeight="1" x14ac:dyDescent="0.25">
      <c r="A32" s="20">
        <v>2</v>
      </c>
      <c r="B32" s="15" t="s">
        <v>7</v>
      </c>
      <c r="C32" s="20" t="s">
        <v>8</v>
      </c>
      <c r="D32" s="34">
        <v>14.62</v>
      </c>
      <c r="E32" s="34">
        <v>3600</v>
      </c>
      <c r="F32" s="21" t="s">
        <v>9</v>
      </c>
      <c r="G32" s="17">
        <v>0</v>
      </c>
    </row>
    <row r="33" spans="1:7" s="18" customFormat="1" ht="34.5" customHeight="1" x14ac:dyDescent="0.25">
      <c r="A33" s="20">
        <f>A32+1</f>
        <v>3</v>
      </c>
      <c r="B33" s="15" t="s">
        <v>10</v>
      </c>
      <c r="C33" s="20" t="s">
        <v>8</v>
      </c>
      <c r="D33" s="34">
        <v>10.55</v>
      </c>
      <c r="E33" s="34">
        <v>3600</v>
      </c>
      <c r="F33" s="21" t="s">
        <v>9</v>
      </c>
      <c r="G33" s="17">
        <v>0</v>
      </c>
    </row>
    <row r="34" spans="1:7" s="25" customFormat="1" x14ac:dyDescent="0.25">
      <c r="A34" s="63" t="s">
        <v>41</v>
      </c>
      <c r="B34" s="63"/>
      <c r="C34" s="63"/>
      <c r="D34" s="63"/>
      <c r="E34" s="63"/>
      <c r="F34" s="63"/>
      <c r="G34" s="24">
        <f>SUM(G31:G33)</f>
        <v>69320.95</v>
      </c>
    </row>
    <row r="35" spans="1:7" s="19" customFormat="1" x14ac:dyDescent="0.25">
      <c r="A35" s="60" t="s">
        <v>44</v>
      </c>
      <c r="B35" s="60"/>
      <c r="C35" s="60"/>
      <c r="D35" s="60"/>
      <c r="E35" s="60"/>
      <c r="F35" s="60"/>
      <c r="G35" s="53">
        <f>G28+G34</f>
        <v>220090.99160000001</v>
      </c>
    </row>
    <row r="36" spans="1:7" ht="30.75" customHeight="1" x14ac:dyDescent="0.3">
      <c r="A36" s="64" t="s">
        <v>80</v>
      </c>
      <c r="B36" s="65"/>
      <c r="C36" s="65"/>
      <c r="D36" s="65"/>
      <c r="E36" s="65"/>
      <c r="F36" s="65"/>
      <c r="G36" s="65"/>
    </row>
    <row r="37" spans="1:7" ht="27.75" customHeight="1" x14ac:dyDescent="0.3">
      <c r="A37" s="64" t="s">
        <v>83</v>
      </c>
      <c r="B37" s="57"/>
      <c r="C37" s="57"/>
      <c r="D37" s="57"/>
      <c r="E37" s="57"/>
      <c r="F37" s="57"/>
      <c r="G37" s="57"/>
    </row>
    <row r="38" spans="1:7" ht="27.75" customHeight="1" x14ac:dyDescent="0.3">
      <c r="A38" s="56" t="s">
        <v>47</v>
      </c>
      <c r="B38" s="57"/>
      <c r="C38" s="57"/>
      <c r="D38" s="57"/>
      <c r="E38" s="57"/>
      <c r="F38" s="57"/>
      <c r="G38" s="57"/>
    </row>
    <row r="39" spans="1:7" ht="26.25" customHeight="1" x14ac:dyDescent="0.3">
      <c r="A39" s="56" t="s">
        <v>48</v>
      </c>
      <c r="B39" s="57"/>
      <c r="C39" s="57"/>
      <c r="D39" s="57"/>
      <c r="E39" s="57"/>
      <c r="F39" s="57"/>
      <c r="G39" s="57"/>
    </row>
    <row r="40" spans="1:7" ht="35.25" customHeight="1" x14ac:dyDescent="0.3">
      <c r="A40" s="56" t="s">
        <v>49</v>
      </c>
      <c r="B40" s="57"/>
      <c r="C40" s="57"/>
      <c r="D40" s="57"/>
      <c r="E40" s="57"/>
      <c r="F40" s="57"/>
      <c r="G40" s="57"/>
    </row>
    <row r="42" spans="1:7" x14ac:dyDescent="0.25">
      <c r="C42" s="1" t="s">
        <v>50</v>
      </c>
    </row>
    <row r="44" spans="1:7" x14ac:dyDescent="0.25">
      <c r="B44" s="1" t="s">
        <v>51</v>
      </c>
      <c r="C44" s="1" t="s">
        <v>63</v>
      </c>
      <c r="F44" s="28"/>
    </row>
    <row r="46" spans="1:7" x14ac:dyDescent="0.25">
      <c r="B46" s="1" t="s">
        <v>52</v>
      </c>
      <c r="C46" s="1" t="s">
        <v>82</v>
      </c>
      <c r="F46" s="28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6692913385826772" right="0.51181102362204722" top="0.15748031496062992" bottom="0.15748031496062992" header="0.15748031496062992" footer="0.15748031496062992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view="pageBreakPreview" topLeftCell="A16" zoomScale="60" zoomScaleNormal="75" workbookViewId="0">
      <selection activeCell="A38" sqref="A38:G38"/>
    </sheetView>
  </sheetViews>
  <sheetFormatPr defaultColWidth="9.140625" defaultRowHeight="15.75" x14ac:dyDescent="0.25"/>
  <cols>
    <col min="1" max="1" width="12.140625" style="1" customWidth="1"/>
    <col min="2" max="2" width="48" style="1" customWidth="1"/>
    <col min="3" max="3" width="26.5703125" style="1" customWidth="1"/>
    <col min="4" max="4" width="14.7109375" style="1" customWidth="1"/>
    <col min="5" max="5" width="12.42578125" style="1" customWidth="1"/>
    <col min="6" max="6" width="32.7109375" style="26" customWidth="1"/>
    <col min="7" max="7" width="15.5703125" style="3" customWidth="1"/>
    <col min="8" max="8" width="24.140625" style="1" customWidth="1"/>
    <col min="9" max="16384" width="9.140625" style="1"/>
  </cols>
  <sheetData>
    <row r="1" spans="1:7" x14ac:dyDescent="0.25">
      <c r="F1" s="2"/>
    </row>
    <row r="2" spans="1:7" ht="48" customHeight="1" x14ac:dyDescent="0.25">
      <c r="B2" s="58" t="s">
        <v>85</v>
      </c>
      <c r="C2" s="58"/>
      <c r="D2" s="58"/>
      <c r="E2" s="58"/>
      <c r="F2" s="58"/>
      <c r="G2" s="59"/>
    </row>
    <row r="3" spans="1:7" x14ac:dyDescent="0.25">
      <c r="B3" s="1" t="s">
        <v>45</v>
      </c>
      <c r="F3" s="2"/>
      <c r="G3" s="51">
        <v>44712</v>
      </c>
    </row>
    <row r="4" spans="1:7" x14ac:dyDescent="0.25">
      <c r="F4" s="2"/>
      <c r="G4" s="27"/>
    </row>
    <row r="5" spans="1:7" ht="99.75" customHeight="1" x14ac:dyDescent="0.3">
      <c r="A5" s="56" t="s">
        <v>64</v>
      </c>
      <c r="B5" s="57"/>
      <c r="C5" s="57"/>
      <c r="D5" s="57"/>
      <c r="E5" s="57"/>
      <c r="F5" s="57"/>
      <c r="G5" s="57"/>
    </row>
    <row r="6" spans="1:7" ht="57" customHeight="1" x14ac:dyDescent="0.3">
      <c r="A6" s="56" t="s">
        <v>46</v>
      </c>
      <c r="B6" s="57"/>
      <c r="C6" s="57"/>
      <c r="D6" s="57"/>
      <c r="E6" s="57"/>
      <c r="F6" s="57"/>
      <c r="G6" s="57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</v>
      </c>
      <c r="G7" s="6" t="s">
        <v>6</v>
      </c>
    </row>
    <row r="8" spans="1:7" ht="47.25" x14ac:dyDescent="0.25">
      <c r="A8" s="4">
        <v>1</v>
      </c>
      <c r="B8" s="7" t="s">
        <v>11</v>
      </c>
      <c r="C8" s="4" t="s">
        <v>12</v>
      </c>
      <c r="D8" s="8">
        <v>0.34</v>
      </c>
      <c r="E8" s="8">
        <v>9929.6</v>
      </c>
      <c r="F8" s="5" t="s">
        <v>13</v>
      </c>
      <c r="G8" s="9">
        <f>D8*E8</f>
        <v>3376.0640000000003</v>
      </c>
    </row>
    <row r="9" spans="1:7" ht="35.25" customHeight="1" x14ac:dyDescent="0.25">
      <c r="A9" s="4">
        <f t="shared" ref="A9:A27" si="0">A8+1</f>
        <v>2</v>
      </c>
      <c r="B9" s="7" t="s">
        <v>54</v>
      </c>
      <c r="C9" s="4" t="s">
        <v>12</v>
      </c>
      <c r="D9" s="8">
        <v>0.08</v>
      </c>
      <c r="E9" s="8">
        <v>9929.6</v>
      </c>
      <c r="F9" s="5" t="s">
        <v>13</v>
      </c>
      <c r="G9" s="9">
        <f t="shared" ref="G9:G27" si="1">D9*E9</f>
        <v>794.36800000000005</v>
      </c>
    </row>
    <row r="10" spans="1:7" ht="47.25" x14ac:dyDescent="0.25">
      <c r="A10" s="4">
        <f t="shared" si="0"/>
        <v>3</v>
      </c>
      <c r="B10" s="7" t="s">
        <v>15</v>
      </c>
      <c r="C10" s="4" t="s">
        <v>14</v>
      </c>
      <c r="D10" s="8">
        <v>0.17</v>
      </c>
      <c r="E10" s="8">
        <v>9929.6</v>
      </c>
      <c r="F10" s="5" t="s">
        <v>13</v>
      </c>
      <c r="G10" s="9">
        <f t="shared" si="1"/>
        <v>1688.0320000000002</v>
      </c>
    </row>
    <row r="11" spans="1:7" ht="41.25" customHeight="1" x14ac:dyDescent="0.25">
      <c r="A11" s="4">
        <f t="shared" si="0"/>
        <v>4</v>
      </c>
      <c r="B11" s="7" t="s">
        <v>16</v>
      </c>
      <c r="C11" s="4" t="s">
        <v>17</v>
      </c>
      <c r="D11" s="8">
        <v>7.0000000000000007E-2</v>
      </c>
      <c r="E11" s="8">
        <v>9929.6</v>
      </c>
      <c r="F11" s="5" t="s">
        <v>13</v>
      </c>
      <c r="G11" s="9">
        <f t="shared" si="1"/>
        <v>695.07200000000012</v>
      </c>
    </row>
    <row r="12" spans="1:7" ht="78.75" x14ac:dyDescent="0.25">
      <c r="A12" s="4">
        <f t="shared" si="0"/>
        <v>5</v>
      </c>
      <c r="B12" s="7" t="s">
        <v>18</v>
      </c>
      <c r="C12" s="4" t="s">
        <v>19</v>
      </c>
      <c r="D12" s="8">
        <v>0.04</v>
      </c>
      <c r="E12" s="8">
        <v>9929.6</v>
      </c>
      <c r="F12" s="5" t="s">
        <v>13</v>
      </c>
      <c r="G12" s="9">
        <f t="shared" si="1"/>
        <v>397.18400000000003</v>
      </c>
    </row>
    <row r="13" spans="1:7" ht="53.25" customHeight="1" x14ac:dyDescent="0.25">
      <c r="A13" s="4">
        <f t="shared" si="0"/>
        <v>6</v>
      </c>
      <c r="B13" s="7" t="s">
        <v>21</v>
      </c>
      <c r="C13" s="4" t="s">
        <v>22</v>
      </c>
      <c r="D13" s="8">
        <v>0.21</v>
      </c>
      <c r="E13" s="8">
        <v>9929.6</v>
      </c>
      <c r="F13" s="5" t="s">
        <v>13</v>
      </c>
      <c r="G13" s="9">
        <f t="shared" si="1"/>
        <v>2085.2159999999999</v>
      </c>
    </row>
    <row r="14" spans="1:7" ht="36" customHeight="1" x14ac:dyDescent="0.25">
      <c r="A14" s="4">
        <f t="shared" si="0"/>
        <v>7</v>
      </c>
      <c r="B14" s="7" t="s">
        <v>58</v>
      </c>
      <c r="C14" s="4" t="s">
        <v>24</v>
      </c>
      <c r="D14" s="8">
        <v>0.19</v>
      </c>
      <c r="E14" s="8">
        <v>9929.6</v>
      </c>
      <c r="F14" s="5" t="s">
        <v>13</v>
      </c>
      <c r="G14" s="9">
        <f t="shared" si="1"/>
        <v>1886.624</v>
      </c>
    </row>
    <row r="15" spans="1:7" ht="31.5" x14ac:dyDescent="0.25">
      <c r="A15" s="4">
        <f t="shared" si="0"/>
        <v>8</v>
      </c>
      <c r="B15" s="7" t="s">
        <v>25</v>
      </c>
      <c r="C15" s="4" t="s">
        <v>24</v>
      </c>
      <c r="D15" s="8">
        <v>0.2</v>
      </c>
      <c r="E15" s="8">
        <v>9929.6</v>
      </c>
      <c r="F15" s="5" t="s">
        <v>13</v>
      </c>
      <c r="G15" s="9">
        <f t="shared" si="1"/>
        <v>1985.92</v>
      </c>
    </row>
    <row r="16" spans="1:7" ht="33" customHeight="1" x14ac:dyDescent="0.25">
      <c r="A16" s="4">
        <f t="shared" si="0"/>
        <v>9</v>
      </c>
      <c r="B16" s="7" t="s">
        <v>26</v>
      </c>
      <c r="C16" s="4" t="s">
        <v>12</v>
      </c>
      <c r="D16" s="8">
        <v>0.54</v>
      </c>
      <c r="E16" s="8">
        <v>9929.6</v>
      </c>
      <c r="F16" s="5" t="s">
        <v>55</v>
      </c>
      <c r="G16" s="9">
        <f t="shared" si="1"/>
        <v>5361.9840000000004</v>
      </c>
    </row>
    <row r="17" spans="1:7" ht="27" customHeight="1" x14ac:dyDescent="0.25">
      <c r="A17" s="4">
        <f t="shared" si="0"/>
        <v>10</v>
      </c>
      <c r="B17" s="7" t="s">
        <v>27</v>
      </c>
      <c r="C17" s="4" t="s">
        <v>12</v>
      </c>
      <c r="D17" s="8">
        <v>0.46</v>
      </c>
      <c r="E17" s="8">
        <v>9929.6</v>
      </c>
      <c r="F17" s="5" t="s">
        <v>55</v>
      </c>
      <c r="G17" s="9">
        <f t="shared" si="1"/>
        <v>4567.616</v>
      </c>
    </row>
    <row r="18" spans="1:7" ht="27" customHeight="1" x14ac:dyDescent="0.25">
      <c r="A18" s="4">
        <f t="shared" si="0"/>
        <v>11</v>
      </c>
      <c r="B18" s="7" t="s">
        <v>28</v>
      </c>
      <c r="C18" s="4" t="s">
        <v>24</v>
      </c>
      <c r="D18" s="8">
        <v>0.05</v>
      </c>
      <c r="E18" s="8">
        <v>9929.6</v>
      </c>
      <c r="F18" s="5" t="s">
        <v>29</v>
      </c>
      <c r="G18" s="9">
        <f t="shared" si="1"/>
        <v>496.48</v>
      </c>
    </row>
    <row r="19" spans="1:7" ht="59.25" customHeight="1" x14ac:dyDescent="0.25">
      <c r="A19" s="4">
        <f t="shared" si="0"/>
        <v>12</v>
      </c>
      <c r="B19" s="7" t="s">
        <v>30</v>
      </c>
      <c r="C19" s="4" t="s">
        <v>24</v>
      </c>
      <c r="D19" s="8">
        <v>0.08</v>
      </c>
      <c r="E19" s="8">
        <v>9929.6</v>
      </c>
      <c r="F19" s="5" t="s">
        <v>60</v>
      </c>
      <c r="G19" s="9">
        <f t="shared" si="1"/>
        <v>794.36800000000005</v>
      </c>
    </row>
    <row r="20" spans="1:7" ht="42" customHeight="1" x14ac:dyDescent="0.25">
      <c r="A20" s="4">
        <f t="shared" si="0"/>
        <v>13</v>
      </c>
      <c r="B20" s="7" t="s">
        <v>56</v>
      </c>
      <c r="C20" s="4" t="s">
        <v>31</v>
      </c>
      <c r="D20" s="8">
        <v>0.4</v>
      </c>
      <c r="E20" s="8">
        <v>9929.6</v>
      </c>
      <c r="F20" s="5" t="s">
        <v>20</v>
      </c>
      <c r="G20" s="9">
        <f t="shared" si="1"/>
        <v>3971.84</v>
      </c>
    </row>
    <row r="21" spans="1:7" ht="47.25" customHeight="1" x14ac:dyDescent="0.25">
      <c r="A21" s="4">
        <f t="shared" si="0"/>
        <v>14</v>
      </c>
      <c r="B21" s="7" t="s">
        <v>42</v>
      </c>
      <c r="C21" s="4" t="s">
        <v>22</v>
      </c>
      <c r="D21" s="8">
        <v>1.3</v>
      </c>
      <c r="E21" s="8">
        <v>9929.6</v>
      </c>
      <c r="F21" s="5" t="s">
        <v>55</v>
      </c>
      <c r="G21" s="9">
        <f>D21*E21</f>
        <v>12908.480000000001</v>
      </c>
    </row>
    <row r="22" spans="1:7" ht="47.25" x14ac:dyDescent="0.25">
      <c r="A22" s="4">
        <f t="shared" si="0"/>
        <v>15</v>
      </c>
      <c r="B22" s="7" t="s">
        <v>62</v>
      </c>
      <c r="C22" s="4" t="s">
        <v>57</v>
      </c>
      <c r="D22" s="8">
        <v>2.33</v>
      </c>
      <c r="E22" s="8">
        <v>9929.6</v>
      </c>
      <c r="F22" s="5" t="s">
        <v>32</v>
      </c>
      <c r="G22" s="9">
        <f t="shared" si="1"/>
        <v>23135.968000000001</v>
      </c>
    </row>
    <row r="23" spans="1:7" ht="31.5" x14ac:dyDescent="0.25">
      <c r="A23" s="4">
        <f>A22+1</f>
        <v>16</v>
      </c>
      <c r="B23" s="10" t="s">
        <v>33</v>
      </c>
      <c r="C23" s="12" t="s">
        <v>34</v>
      </c>
      <c r="D23" s="8">
        <f>6095.96*1.04</f>
        <v>6339.7984000000006</v>
      </c>
      <c r="E23" s="8">
        <v>4</v>
      </c>
      <c r="F23" s="5" t="s">
        <v>55</v>
      </c>
      <c r="G23" s="9">
        <f t="shared" si="1"/>
        <v>25359.193600000002</v>
      </c>
    </row>
    <row r="24" spans="1:7" ht="21.75" customHeight="1" x14ac:dyDescent="0.25">
      <c r="A24" s="4">
        <f t="shared" si="0"/>
        <v>17</v>
      </c>
      <c r="B24" s="10" t="s">
        <v>35</v>
      </c>
      <c r="C24" s="12" t="s">
        <v>12</v>
      </c>
      <c r="D24" s="8">
        <v>1.81</v>
      </c>
      <c r="E24" s="8">
        <v>9929.6</v>
      </c>
      <c r="F24" s="5" t="s">
        <v>55</v>
      </c>
      <c r="G24" s="9">
        <f t="shared" si="1"/>
        <v>17972.576000000001</v>
      </c>
    </row>
    <row r="25" spans="1:7" ht="18.75" customHeight="1" x14ac:dyDescent="0.25">
      <c r="A25" s="4">
        <f t="shared" si="0"/>
        <v>18</v>
      </c>
      <c r="B25" s="10" t="s">
        <v>36</v>
      </c>
      <c r="C25" s="12" t="s">
        <v>37</v>
      </c>
      <c r="D25" s="8">
        <v>0.26</v>
      </c>
      <c r="E25" s="8">
        <v>9929.6</v>
      </c>
      <c r="F25" s="5" t="s">
        <v>55</v>
      </c>
      <c r="G25" s="9">
        <f t="shared" si="1"/>
        <v>2581.6960000000004</v>
      </c>
    </row>
    <row r="26" spans="1:7" ht="36" customHeight="1" x14ac:dyDescent="0.25">
      <c r="A26" s="4">
        <f t="shared" si="0"/>
        <v>19</v>
      </c>
      <c r="B26" s="13" t="s">
        <v>38</v>
      </c>
      <c r="C26" s="11" t="s">
        <v>12</v>
      </c>
      <c r="D26" s="8">
        <v>1.44</v>
      </c>
      <c r="E26" s="8">
        <v>9929.6</v>
      </c>
      <c r="F26" s="5" t="s">
        <v>55</v>
      </c>
      <c r="G26" s="9">
        <f t="shared" si="1"/>
        <v>14298.624</v>
      </c>
    </row>
    <row r="27" spans="1:7" s="18" customFormat="1" ht="47.25" x14ac:dyDescent="0.25">
      <c r="A27" s="14">
        <f t="shared" si="0"/>
        <v>20</v>
      </c>
      <c r="B27" s="15" t="s">
        <v>65</v>
      </c>
      <c r="C27" s="16" t="s">
        <v>12</v>
      </c>
      <c r="D27" s="17">
        <v>2.66</v>
      </c>
      <c r="E27" s="16">
        <v>9929.6</v>
      </c>
      <c r="F27" s="52" t="s">
        <v>23</v>
      </c>
      <c r="G27" s="9">
        <f t="shared" si="1"/>
        <v>26412.736000000001</v>
      </c>
    </row>
    <row r="28" spans="1:7" s="19" customFormat="1" x14ac:dyDescent="0.25">
      <c r="A28" s="60" t="s">
        <v>41</v>
      </c>
      <c r="B28" s="61"/>
      <c r="C28" s="60"/>
      <c r="D28" s="60"/>
      <c r="E28" s="60"/>
      <c r="F28" s="60"/>
      <c r="G28" s="53">
        <f>SUM(G8:G27)</f>
        <v>150770.0416</v>
      </c>
    </row>
    <row r="29" spans="1:7" s="18" customFormat="1" x14ac:dyDescent="0.25">
      <c r="A29" s="62" t="s">
        <v>40</v>
      </c>
      <c r="B29" s="62"/>
      <c r="C29" s="62"/>
      <c r="D29" s="62"/>
      <c r="E29" s="62"/>
      <c r="F29" s="62"/>
      <c r="G29" s="62"/>
    </row>
    <row r="30" spans="1:7" s="18" customFormat="1" ht="56.25" customHeight="1" x14ac:dyDescent="0.25">
      <c r="A30" s="20" t="s">
        <v>0</v>
      </c>
      <c r="B30" s="20" t="s">
        <v>1</v>
      </c>
      <c r="C30" s="20" t="s">
        <v>2</v>
      </c>
      <c r="D30" s="20" t="s">
        <v>3</v>
      </c>
      <c r="E30" s="20" t="s">
        <v>4</v>
      </c>
      <c r="F30" s="21" t="s">
        <v>5</v>
      </c>
      <c r="G30" s="20" t="s">
        <v>6</v>
      </c>
    </row>
    <row r="31" spans="1:7" s="18" customFormat="1" ht="30" customHeight="1" x14ac:dyDescent="0.25">
      <c r="A31" s="20">
        <v>1</v>
      </c>
      <c r="B31" s="22" t="s">
        <v>59</v>
      </c>
      <c r="C31" s="23"/>
      <c r="D31" s="17"/>
      <c r="E31" s="20"/>
      <c r="F31" s="21" t="s">
        <v>61</v>
      </c>
      <c r="G31" s="35">
        <v>5999.09</v>
      </c>
    </row>
    <row r="32" spans="1:7" s="18" customFormat="1" ht="36.6" customHeight="1" x14ac:dyDescent="0.25">
      <c r="A32" s="20">
        <v>2</v>
      </c>
      <c r="B32" s="15" t="s">
        <v>7</v>
      </c>
      <c r="C32" s="20" t="s">
        <v>8</v>
      </c>
      <c r="D32" s="34">
        <v>14.62</v>
      </c>
      <c r="E32" s="34">
        <v>3600</v>
      </c>
      <c r="F32" s="21" t="s">
        <v>9</v>
      </c>
      <c r="G32" s="17">
        <v>0</v>
      </c>
    </row>
    <row r="33" spans="1:7" s="18" customFormat="1" ht="34.5" customHeight="1" x14ac:dyDescent="0.25">
      <c r="A33" s="20">
        <f>A32+1</f>
        <v>3</v>
      </c>
      <c r="B33" s="15" t="s">
        <v>10</v>
      </c>
      <c r="C33" s="20" t="s">
        <v>8</v>
      </c>
      <c r="D33" s="34">
        <v>10.55</v>
      </c>
      <c r="E33" s="34">
        <v>3600</v>
      </c>
      <c r="F33" s="21" t="s">
        <v>9</v>
      </c>
      <c r="G33" s="17">
        <v>0</v>
      </c>
    </row>
    <row r="34" spans="1:7" s="25" customFormat="1" x14ac:dyDescent="0.25">
      <c r="A34" s="63" t="s">
        <v>41</v>
      </c>
      <c r="B34" s="63"/>
      <c r="C34" s="63"/>
      <c r="D34" s="63"/>
      <c r="E34" s="63"/>
      <c r="F34" s="63"/>
      <c r="G34" s="24">
        <f>SUM(G31:G33)</f>
        <v>5999.09</v>
      </c>
    </row>
    <row r="35" spans="1:7" s="19" customFormat="1" x14ac:dyDescent="0.25">
      <c r="A35" s="60" t="s">
        <v>44</v>
      </c>
      <c r="B35" s="60"/>
      <c r="C35" s="60"/>
      <c r="D35" s="60"/>
      <c r="E35" s="60"/>
      <c r="F35" s="60"/>
      <c r="G35" s="53">
        <f>G28+G34</f>
        <v>156769.13159999999</v>
      </c>
    </row>
    <row r="36" spans="1:7" ht="30.75" customHeight="1" x14ac:dyDescent="0.3">
      <c r="A36" s="64" t="s">
        <v>84</v>
      </c>
      <c r="B36" s="65"/>
      <c r="C36" s="65"/>
      <c r="D36" s="65"/>
      <c r="E36" s="65"/>
      <c r="F36" s="65"/>
      <c r="G36" s="65"/>
    </row>
    <row r="37" spans="1:7" ht="27.75" customHeight="1" x14ac:dyDescent="0.3">
      <c r="A37" s="64" t="s">
        <v>86</v>
      </c>
      <c r="B37" s="57"/>
      <c r="C37" s="57"/>
      <c r="D37" s="57"/>
      <c r="E37" s="57"/>
      <c r="F37" s="57"/>
      <c r="G37" s="57"/>
    </row>
    <row r="38" spans="1:7" ht="27.75" customHeight="1" x14ac:dyDescent="0.3">
      <c r="A38" s="56" t="s">
        <v>47</v>
      </c>
      <c r="B38" s="57"/>
      <c r="C38" s="57"/>
      <c r="D38" s="57"/>
      <c r="E38" s="57"/>
      <c r="F38" s="57"/>
      <c r="G38" s="57"/>
    </row>
    <row r="39" spans="1:7" ht="26.25" customHeight="1" x14ac:dyDescent="0.3">
      <c r="A39" s="56" t="s">
        <v>48</v>
      </c>
      <c r="B39" s="57"/>
      <c r="C39" s="57"/>
      <c r="D39" s="57"/>
      <c r="E39" s="57"/>
      <c r="F39" s="57"/>
      <c r="G39" s="57"/>
    </row>
    <row r="40" spans="1:7" ht="35.25" customHeight="1" x14ac:dyDescent="0.3">
      <c r="A40" s="56" t="s">
        <v>49</v>
      </c>
      <c r="B40" s="57"/>
      <c r="C40" s="57"/>
      <c r="D40" s="57"/>
      <c r="E40" s="57"/>
      <c r="F40" s="57"/>
      <c r="G40" s="57"/>
    </row>
    <row r="42" spans="1:7" x14ac:dyDescent="0.25">
      <c r="C42" s="1" t="s">
        <v>50</v>
      </c>
    </row>
    <row r="44" spans="1:7" x14ac:dyDescent="0.25">
      <c r="B44" s="1" t="s">
        <v>51</v>
      </c>
      <c r="C44" s="1" t="s">
        <v>63</v>
      </c>
      <c r="F44" s="28"/>
    </row>
    <row r="46" spans="1:7" x14ac:dyDescent="0.25">
      <c r="B46" s="1" t="s">
        <v>52</v>
      </c>
      <c r="C46" s="1" t="s">
        <v>82</v>
      </c>
      <c r="F46" s="28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6692913385826772" right="0.51181102362204722" top="0.15748031496062992" bottom="0.15748031496062992" header="0.15748031496062992" footer="0.15748031496062992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view="pageBreakPreview" topLeftCell="A13" zoomScale="60" zoomScaleNormal="75" workbookViewId="0">
      <selection activeCell="A38" sqref="A38:G38"/>
    </sheetView>
  </sheetViews>
  <sheetFormatPr defaultColWidth="9.140625" defaultRowHeight="15.75" x14ac:dyDescent="0.25"/>
  <cols>
    <col min="1" max="1" width="12.140625" style="1" customWidth="1"/>
    <col min="2" max="2" width="48" style="1" customWidth="1"/>
    <col min="3" max="3" width="26.5703125" style="1" customWidth="1"/>
    <col min="4" max="4" width="14.7109375" style="1" customWidth="1"/>
    <col min="5" max="5" width="12.42578125" style="1" customWidth="1"/>
    <col min="6" max="6" width="32.7109375" style="26" customWidth="1"/>
    <col min="7" max="7" width="15.5703125" style="3" customWidth="1"/>
    <col min="8" max="8" width="24.140625" style="1" customWidth="1"/>
    <col min="9" max="16384" width="9.140625" style="1"/>
  </cols>
  <sheetData>
    <row r="1" spans="1:7" x14ac:dyDescent="0.25">
      <c r="F1" s="2"/>
    </row>
    <row r="2" spans="1:7" ht="48" customHeight="1" x14ac:dyDescent="0.25">
      <c r="B2" s="58" t="s">
        <v>88</v>
      </c>
      <c r="C2" s="58"/>
      <c r="D2" s="58"/>
      <c r="E2" s="58"/>
      <c r="F2" s="58"/>
      <c r="G2" s="59"/>
    </row>
    <row r="3" spans="1:7" x14ac:dyDescent="0.25">
      <c r="B3" s="1" t="s">
        <v>45</v>
      </c>
      <c r="F3" s="2"/>
      <c r="G3" s="51">
        <v>44742</v>
      </c>
    </row>
    <row r="4" spans="1:7" x14ac:dyDescent="0.25">
      <c r="F4" s="2"/>
      <c r="G4" s="27"/>
    </row>
    <row r="5" spans="1:7" ht="99.75" customHeight="1" x14ac:dyDescent="0.3">
      <c r="A5" s="56" t="s">
        <v>64</v>
      </c>
      <c r="B5" s="57"/>
      <c r="C5" s="57"/>
      <c r="D5" s="57"/>
      <c r="E5" s="57"/>
      <c r="F5" s="57"/>
      <c r="G5" s="57"/>
    </row>
    <row r="6" spans="1:7" ht="57" customHeight="1" x14ac:dyDescent="0.3">
      <c r="A6" s="56" t="s">
        <v>46</v>
      </c>
      <c r="B6" s="57"/>
      <c r="C6" s="57"/>
      <c r="D6" s="57"/>
      <c r="E6" s="57"/>
      <c r="F6" s="57"/>
      <c r="G6" s="57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</v>
      </c>
      <c r="G7" s="6" t="s">
        <v>6</v>
      </c>
    </row>
    <row r="8" spans="1:7" ht="47.25" x14ac:dyDescent="0.25">
      <c r="A8" s="4">
        <v>1</v>
      </c>
      <c r="B8" s="7" t="s">
        <v>11</v>
      </c>
      <c r="C8" s="4" t="s">
        <v>12</v>
      </c>
      <c r="D8" s="8">
        <v>0.34</v>
      </c>
      <c r="E8" s="8">
        <v>9929.6</v>
      </c>
      <c r="F8" s="5" t="s">
        <v>13</v>
      </c>
      <c r="G8" s="9">
        <f>D8*E8</f>
        <v>3376.0640000000003</v>
      </c>
    </row>
    <row r="9" spans="1:7" ht="35.25" customHeight="1" x14ac:dyDescent="0.25">
      <c r="A9" s="4">
        <f t="shared" ref="A9:A27" si="0">A8+1</f>
        <v>2</v>
      </c>
      <c r="B9" s="7" t="s">
        <v>54</v>
      </c>
      <c r="C9" s="4" t="s">
        <v>12</v>
      </c>
      <c r="D9" s="8">
        <v>0.08</v>
      </c>
      <c r="E9" s="8">
        <v>9929.6</v>
      </c>
      <c r="F9" s="5" t="s">
        <v>13</v>
      </c>
      <c r="G9" s="9">
        <f t="shared" ref="G9:G27" si="1">D9*E9</f>
        <v>794.36800000000005</v>
      </c>
    </row>
    <row r="10" spans="1:7" ht="47.25" x14ac:dyDescent="0.25">
      <c r="A10" s="4">
        <f t="shared" si="0"/>
        <v>3</v>
      </c>
      <c r="B10" s="7" t="s">
        <v>15</v>
      </c>
      <c r="C10" s="4" t="s">
        <v>14</v>
      </c>
      <c r="D10" s="8">
        <v>0.17</v>
      </c>
      <c r="E10" s="8">
        <v>9929.6</v>
      </c>
      <c r="F10" s="5" t="s">
        <v>13</v>
      </c>
      <c r="G10" s="9">
        <f t="shared" si="1"/>
        <v>1688.0320000000002</v>
      </c>
    </row>
    <row r="11" spans="1:7" ht="41.25" customHeight="1" x14ac:dyDescent="0.25">
      <c r="A11" s="4">
        <f t="shared" si="0"/>
        <v>4</v>
      </c>
      <c r="B11" s="7" t="s">
        <v>16</v>
      </c>
      <c r="C11" s="4" t="s">
        <v>17</v>
      </c>
      <c r="D11" s="8">
        <v>7.0000000000000007E-2</v>
      </c>
      <c r="E11" s="8">
        <v>9929.6</v>
      </c>
      <c r="F11" s="5" t="s">
        <v>13</v>
      </c>
      <c r="G11" s="9">
        <f t="shared" si="1"/>
        <v>695.07200000000012</v>
      </c>
    </row>
    <row r="12" spans="1:7" ht="78.75" x14ac:dyDescent="0.25">
      <c r="A12" s="4">
        <f t="shared" si="0"/>
        <v>5</v>
      </c>
      <c r="B12" s="7" t="s">
        <v>18</v>
      </c>
      <c r="C12" s="4" t="s">
        <v>19</v>
      </c>
      <c r="D12" s="8">
        <v>0.04</v>
      </c>
      <c r="E12" s="8">
        <v>9929.6</v>
      </c>
      <c r="F12" s="5" t="s">
        <v>13</v>
      </c>
      <c r="G12" s="9">
        <f t="shared" si="1"/>
        <v>397.18400000000003</v>
      </c>
    </row>
    <row r="13" spans="1:7" ht="53.25" customHeight="1" x14ac:dyDescent="0.25">
      <c r="A13" s="4">
        <f t="shared" si="0"/>
        <v>6</v>
      </c>
      <c r="B13" s="7" t="s">
        <v>21</v>
      </c>
      <c r="C13" s="4" t="s">
        <v>22</v>
      </c>
      <c r="D13" s="8">
        <v>0.21</v>
      </c>
      <c r="E13" s="8">
        <v>9929.6</v>
      </c>
      <c r="F13" s="5" t="s">
        <v>13</v>
      </c>
      <c r="G13" s="9">
        <f t="shared" si="1"/>
        <v>2085.2159999999999</v>
      </c>
    </row>
    <row r="14" spans="1:7" ht="36" customHeight="1" x14ac:dyDescent="0.25">
      <c r="A14" s="4">
        <f t="shared" si="0"/>
        <v>7</v>
      </c>
      <c r="B14" s="7" t="s">
        <v>58</v>
      </c>
      <c r="C14" s="4" t="s">
        <v>24</v>
      </c>
      <c r="D14" s="8">
        <v>0.19</v>
      </c>
      <c r="E14" s="8">
        <v>9929.6</v>
      </c>
      <c r="F14" s="5" t="s">
        <v>13</v>
      </c>
      <c r="G14" s="9">
        <f t="shared" si="1"/>
        <v>1886.624</v>
      </c>
    </row>
    <row r="15" spans="1:7" ht="31.5" x14ac:dyDescent="0.25">
      <c r="A15" s="4">
        <f t="shared" si="0"/>
        <v>8</v>
      </c>
      <c r="B15" s="7" t="s">
        <v>25</v>
      </c>
      <c r="C15" s="4" t="s">
        <v>24</v>
      </c>
      <c r="D15" s="8">
        <v>0.2</v>
      </c>
      <c r="E15" s="8">
        <v>9929.6</v>
      </c>
      <c r="F15" s="5" t="s">
        <v>13</v>
      </c>
      <c r="G15" s="9">
        <f t="shared" si="1"/>
        <v>1985.92</v>
      </c>
    </row>
    <row r="16" spans="1:7" ht="33" customHeight="1" x14ac:dyDescent="0.25">
      <c r="A16" s="4">
        <f t="shared" si="0"/>
        <v>9</v>
      </c>
      <c r="B16" s="7" t="s">
        <v>26</v>
      </c>
      <c r="C16" s="4" t="s">
        <v>12</v>
      </c>
      <c r="D16" s="8">
        <v>0.54</v>
      </c>
      <c r="E16" s="8">
        <v>9929.6</v>
      </c>
      <c r="F16" s="5" t="s">
        <v>55</v>
      </c>
      <c r="G16" s="9">
        <f t="shared" si="1"/>
        <v>5361.9840000000004</v>
      </c>
    </row>
    <row r="17" spans="1:7" ht="27" customHeight="1" x14ac:dyDescent="0.25">
      <c r="A17" s="4">
        <f t="shared" si="0"/>
        <v>10</v>
      </c>
      <c r="B17" s="7" t="s">
        <v>27</v>
      </c>
      <c r="C17" s="4" t="s">
        <v>12</v>
      </c>
      <c r="D17" s="8">
        <v>0.46</v>
      </c>
      <c r="E17" s="8">
        <v>9929.6</v>
      </c>
      <c r="F17" s="5" t="s">
        <v>55</v>
      </c>
      <c r="G17" s="9">
        <f t="shared" si="1"/>
        <v>4567.616</v>
      </c>
    </row>
    <row r="18" spans="1:7" ht="27" customHeight="1" x14ac:dyDescent="0.25">
      <c r="A18" s="4">
        <f t="shared" si="0"/>
        <v>11</v>
      </c>
      <c r="B18" s="7" t="s">
        <v>28</v>
      </c>
      <c r="C18" s="4" t="s">
        <v>24</v>
      </c>
      <c r="D18" s="8">
        <v>0.05</v>
      </c>
      <c r="E18" s="8">
        <v>9929.6</v>
      </c>
      <c r="F18" s="5" t="s">
        <v>29</v>
      </c>
      <c r="G18" s="9">
        <f t="shared" si="1"/>
        <v>496.48</v>
      </c>
    </row>
    <row r="19" spans="1:7" ht="59.25" customHeight="1" x14ac:dyDescent="0.25">
      <c r="A19" s="4">
        <f t="shared" si="0"/>
        <v>12</v>
      </c>
      <c r="B19" s="7" t="s">
        <v>30</v>
      </c>
      <c r="C19" s="4" t="s">
        <v>24</v>
      </c>
      <c r="D19" s="8">
        <v>0.08</v>
      </c>
      <c r="E19" s="8">
        <v>9929.6</v>
      </c>
      <c r="F19" s="5" t="s">
        <v>60</v>
      </c>
      <c r="G19" s="9">
        <f t="shared" si="1"/>
        <v>794.36800000000005</v>
      </c>
    </row>
    <row r="20" spans="1:7" ht="42" customHeight="1" x14ac:dyDescent="0.25">
      <c r="A20" s="4">
        <f t="shared" si="0"/>
        <v>13</v>
      </c>
      <c r="B20" s="7" t="s">
        <v>56</v>
      </c>
      <c r="C20" s="4" t="s">
        <v>31</v>
      </c>
      <c r="D20" s="8">
        <v>0.4</v>
      </c>
      <c r="E20" s="8">
        <v>9929.6</v>
      </c>
      <c r="F20" s="5" t="s">
        <v>20</v>
      </c>
      <c r="G20" s="9">
        <f t="shared" si="1"/>
        <v>3971.84</v>
      </c>
    </row>
    <row r="21" spans="1:7" ht="47.25" customHeight="1" x14ac:dyDescent="0.25">
      <c r="A21" s="4">
        <f t="shared" si="0"/>
        <v>14</v>
      </c>
      <c r="B21" s="7" t="s">
        <v>42</v>
      </c>
      <c r="C21" s="4" t="s">
        <v>22</v>
      </c>
      <c r="D21" s="8">
        <v>1.3</v>
      </c>
      <c r="E21" s="8">
        <v>9929.6</v>
      </c>
      <c r="F21" s="5" t="s">
        <v>55</v>
      </c>
      <c r="G21" s="9">
        <f>D21*E21</f>
        <v>12908.480000000001</v>
      </c>
    </row>
    <row r="22" spans="1:7" ht="47.25" x14ac:dyDescent="0.25">
      <c r="A22" s="4">
        <f t="shared" si="0"/>
        <v>15</v>
      </c>
      <c r="B22" s="7" t="s">
        <v>62</v>
      </c>
      <c r="C22" s="4" t="s">
        <v>57</v>
      </c>
      <c r="D22" s="8">
        <v>2.33</v>
      </c>
      <c r="E22" s="8">
        <v>9929.6</v>
      </c>
      <c r="F22" s="5" t="s">
        <v>32</v>
      </c>
      <c r="G22" s="9">
        <f t="shared" si="1"/>
        <v>23135.968000000001</v>
      </c>
    </row>
    <row r="23" spans="1:7" ht="31.5" x14ac:dyDescent="0.25">
      <c r="A23" s="4">
        <f>A22+1</f>
        <v>16</v>
      </c>
      <c r="B23" s="10" t="s">
        <v>33</v>
      </c>
      <c r="C23" s="12" t="s">
        <v>34</v>
      </c>
      <c r="D23" s="8">
        <f>6095.96*1.04</f>
        <v>6339.7984000000006</v>
      </c>
      <c r="E23" s="8">
        <v>4</v>
      </c>
      <c r="F23" s="5" t="s">
        <v>55</v>
      </c>
      <c r="G23" s="9">
        <f t="shared" si="1"/>
        <v>25359.193600000002</v>
      </c>
    </row>
    <row r="24" spans="1:7" ht="21.75" customHeight="1" x14ac:dyDescent="0.25">
      <c r="A24" s="4">
        <f t="shared" si="0"/>
        <v>17</v>
      </c>
      <c r="B24" s="10" t="s">
        <v>35</v>
      </c>
      <c r="C24" s="12" t="s">
        <v>12</v>
      </c>
      <c r="D24" s="8">
        <v>1.81</v>
      </c>
      <c r="E24" s="8">
        <v>9929.6</v>
      </c>
      <c r="F24" s="5" t="s">
        <v>55</v>
      </c>
      <c r="G24" s="9">
        <f t="shared" si="1"/>
        <v>17972.576000000001</v>
      </c>
    </row>
    <row r="25" spans="1:7" ht="18.75" customHeight="1" x14ac:dyDescent="0.25">
      <c r="A25" s="4">
        <f t="shared" si="0"/>
        <v>18</v>
      </c>
      <c r="B25" s="10" t="s">
        <v>36</v>
      </c>
      <c r="C25" s="12" t="s">
        <v>37</v>
      </c>
      <c r="D25" s="8">
        <v>0.26</v>
      </c>
      <c r="E25" s="8">
        <v>9929.6</v>
      </c>
      <c r="F25" s="5" t="s">
        <v>55</v>
      </c>
      <c r="G25" s="9">
        <f t="shared" si="1"/>
        <v>2581.6960000000004</v>
      </c>
    </row>
    <row r="26" spans="1:7" ht="36" customHeight="1" x14ac:dyDescent="0.25">
      <c r="A26" s="4">
        <f t="shared" si="0"/>
        <v>19</v>
      </c>
      <c r="B26" s="13" t="s">
        <v>38</v>
      </c>
      <c r="C26" s="11" t="s">
        <v>12</v>
      </c>
      <c r="D26" s="8">
        <v>1.44</v>
      </c>
      <c r="E26" s="8">
        <v>9929.6</v>
      </c>
      <c r="F26" s="5" t="s">
        <v>55</v>
      </c>
      <c r="G26" s="9">
        <f t="shared" si="1"/>
        <v>14298.624</v>
      </c>
    </row>
    <row r="27" spans="1:7" s="18" customFormat="1" ht="47.25" x14ac:dyDescent="0.25">
      <c r="A27" s="14">
        <f t="shared" si="0"/>
        <v>20</v>
      </c>
      <c r="B27" s="15" t="s">
        <v>65</v>
      </c>
      <c r="C27" s="16" t="s">
        <v>12</v>
      </c>
      <c r="D27" s="17">
        <v>2.66</v>
      </c>
      <c r="E27" s="16">
        <v>9929.6</v>
      </c>
      <c r="F27" s="52" t="s">
        <v>23</v>
      </c>
      <c r="G27" s="9">
        <f t="shared" si="1"/>
        <v>26412.736000000001</v>
      </c>
    </row>
    <row r="28" spans="1:7" s="19" customFormat="1" x14ac:dyDescent="0.25">
      <c r="A28" s="60" t="s">
        <v>41</v>
      </c>
      <c r="B28" s="61"/>
      <c r="C28" s="60"/>
      <c r="D28" s="60"/>
      <c r="E28" s="60"/>
      <c r="F28" s="60"/>
      <c r="G28" s="53">
        <f>SUM(G8:G27)</f>
        <v>150770.0416</v>
      </c>
    </row>
    <row r="29" spans="1:7" s="18" customFormat="1" x14ac:dyDescent="0.25">
      <c r="A29" s="62" t="s">
        <v>40</v>
      </c>
      <c r="B29" s="62"/>
      <c r="C29" s="62"/>
      <c r="D29" s="62"/>
      <c r="E29" s="62"/>
      <c r="F29" s="62"/>
      <c r="G29" s="62"/>
    </row>
    <row r="30" spans="1:7" s="18" customFormat="1" ht="56.25" customHeight="1" x14ac:dyDescent="0.25">
      <c r="A30" s="20" t="s">
        <v>0</v>
      </c>
      <c r="B30" s="20" t="s">
        <v>1</v>
      </c>
      <c r="C30" s="20" t="s">
        <v>2</v>
      </c>
      <c r="D30" s="20" t="s">
        <v>3</v>
      </c>
      <c r="E30" s="20" t="s">
        <v>4</v>
      </c>
      <c r="F30" s="21" t="s">
        <v>5</v>
      </c>
      <c r="G30" s="20" t="s">
        <v>6</v>
      </c>
    </row>
    <row r="31" spans="1:7" s="18" customFormat="1" ht="30" customHeight="1" x14ac:dyDescent="0.25">
      <c r="A31" s="20">
        <v>1</v>
      </c>
      <c r="B31" s="22" t="s">
        <v>59</v>
      </c>
      <c r="C31" s="23"/>
      <c r="D31" s="17"/>
      <c r="E31" s="20"/>
      <c r="F31" s="21" t="s">
        <v>61</v>
      </c>
      <c r="G31" s="35">
        <v>9125.39</v>
      </c>
    </row>
    <row r="32" spans="1:7" s="18" customFormat="1" ht="36.6" customHeight="1" x14ac:dyDescent="0.25">
      <c r="A32" s="20">
        <v>2</v>
      </c>
      <c r="B32" s="15" t="s">
        <v>7</v>
      </c>
      <c r="C32" s="20" t="s">
        <v>8</v>
      </c>
      <c r="D32" s="34">
        <v>14.62</v>
      </c>
      <c r="E32" s="34">
        <v>3600</v>
      </c>
      <c r="F32" s="21" t="s">
        <v>9</v>
      </c>
      <c r="G32" s="17">
        <v>0</v>
      </c>
    </row>
    <row r="33" spans="1:7" s="18" customFormat="1" ht="34.5" customHeight="1" x14ac:dyDescent="0.25">
      <c r="A33" s="20">
        <f>A32+1</f>
        <v>3</v>
      </c>
      <c r="B33" s="15" t="s">
        <v>10</v>
      </c>
      <c r="C33" s="20" t="s">
        <v>8</v>
      </c>
      <c r="D33" s="34">
        <v>10.55</v>
      </c>
      <c r="E33" s="34">
        <v>3600</v>
      </c>
      <c r="F33" s="21" t="s">
        <v>9</v>
      </c>
      <c r="G33" s="17">
        <v>0</v>
      </c>
    </row>
    <row r="34" spans="1:7" s="25" customFormat="1" x14ac:dyDescent="0.25">
      <c r="A34" s="63" t="s">
        <v>41</v>
      </c>
      <c r="B34" s="63"/>
      <c r="C34" s="63"/>
      <c r="D34" s="63"/>
      <c r="E34" s="63"/>
      <c r="F34" s="63"/>
      <c r="G34" s="24">
        <f>SUM(G31:G33)</f>
        <v>9125.39</v>
      </c>
    </row>
    <row r="35" spans="1:7" s="19" customFormat="1" x14ac:dyDescent="0.25">
      <c r="A35" s="60" t="s">
        <v>44</v>
      </c>
      <c r="B35" s="60"/>
      <c r="C35" s="60"/>
      <c r="D35" s="60"/>
      <c r="E35" s="60"/>
      <c r="F35" s="60"/>
      <c r="G35" s="53">
        <f>G28+G34</f>
        <v>159895.43160000001</v>
      </c>
    </row>
    <row r="36" spans="1:7" ht="30.75" customHeight="1" x14ac:dyDescent="0.3">
      <c r="A36" s="64" t="s">
        <v>87</v>
      </c>
      <c r="B36" s="65"/>
      <c r="C36" s="65"/>
      <c r="D36" s="65"/>
      <c r="E36" s="65"/>
      <c r="F36" s="65"/>
      <c r="G36" s="65"/>
    </row>
    <row r="37" spans="1:7" ht="27.75" customHeight="1" x14ac:dyDescent="0.3">
      <c r="A37" s="64" t="s">
        <v>89</v>
      </c>
      <c r="B37" s="57"/>
      <c r="C37" s="57"/>
      <c r="D37" s="57"/>
      <c r="E37" s="57"/>
      <c r="F37" s="57"/>
      <c r="G37" s="57"/>
    </row>
    <row r="38" spans="1:7" ht="27.75" customHeight="1" x14ac:dyDescent="0.3">
      <c r="A38" s="56" t="s">
        <v>47</v>
      </c>
      <c r="B38" s="57"/>
      <c r="C38" s="57"/>
      <c r="D38" s="57"/>
      <c r="E38" s="57"/>
      <c r="F38" s="57"/>
      <c r="G38" s="57"/>
    </row>
    <row r="39" spans="1:7" ht="26.25" customHeight="1" x14ac:dyDescent="0.3">
      <c r="A39" s="56" t="s">
        <v>48</v>
      </c>
      <c r="B39" s="57"/>
      <c r="C39" s="57"/>
      <c r="D39" s="57"/>
      <c r="E39" s="57"/>
      <c r="F39" s="57"/>
      <c r="G39" s="57"/>
    </row>
    <row r="40" spans="1:7" ht="35.25" customHeight="1" x14ac:dyDescent="0.3">
      <c r="A40" s="56" t="s">
        <v>49</v>
      </c>
      <c r="B40" s="57"/>
      <c r="C40" s="57"/>
      <c r="D40" s="57"/>
      <c r="E40" s="57"/>
      <c r="F40" s="57"/>
      <c r="G40" s="57"/>
    </row>
    <row r="42" spans="1:7" x14ac:dyDescent="0.25">
      <c r="C42" s="1" t="s">
        <v>50</v>
      </c>
    </row>
    <row r="44" spans="1:7" x14ac:dyDescent="0.25">
      <c r="B44" s="1" t="s">
        <v>51</v>
      </c>
      <c r="C44" s="1" t="s">
        <v>63</v>
      </c>
      <c r="F44" s="28"/>
    </row>
    <row r="46" spans="1:7" x14ac:dyDescent="0.25">
      <c r="B46" s="1" t="s">
        <v>52</v>
      </c>
      <c r="C46" s="1" t="s">
        <v>82</v>
      </c>
      <c r="F46" s="28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6692913385826772" right="0.51181102362204722" top="0.15748031496062992" bottom="0.15748031496062992" header="0.15748031496062992" footer="0.15748031496062992"/>
  <pageSetup paperSize="9"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view="pageBreakPreview" topLeftCell="A19" zoomScale="60" zoomScaleNormal="75" workbookViewId="0">
      <selection activeCell="A38" sqref="A38:G38"/>
    </sheetView>
  </sheetViews>
  <sheetFormatPr defaultColWidth="9.140625" defaultRowHeight="15.75" x14ac:dyDescent="0.25"/>
  <cols>
    <col min="1" max="1" width="12.140625" style="1" customWidth="1"/>
    <col min="2" max="2" width="48" style="1" customWidth="1"/>
    <col min="3" max="3" width="26.5703125" style="1" customWidth="1"/>
    <col min="4" max="4" width="14.7109375" style="1" customWidth="1"/>
    <col min="5" max="5" width="12.42578125" style="1" customWidth="1"/>
    <col min="6" max="6" width="32.7109375" style="26" customWidth="1"/>
    <col min="7" max="7" width="15.5703125" style="3" customWidth="1"/>
    <col min="8" max="8" width="24.140625" style="1" customWidth="1"/>
    <col min="9" max="16384" width="9.140625" style="1"/>
  </cols>
  <sheetData>
    <row r="1" spans="1:7" x14ac:dyDescent="0.25">
      <c r="F1" s="2"/>
    </row>
    <row r="2" spans="1:7" ht="48" customHeight="1" x14ac:dyDescent="0.25">
      <c r="B2" s="58" t="s">
        <v>90</v>
      </c>
      <c r="C2" s="58"/>
      <c r="D2" s="58"/>
      <c r="E2" s="58"/>
      <c r="F2" s="58"/>
      <c r="G2" s="59"/>
    </row>
    <row r="3" spans="1:7" x14ac:dyDescent="0.25">
      <c r="B3" s="1" t="s">
        <v>45</v>
      </c>
      <c r="F3" s="2"/>
      <c r="G3" s="51">
        <v>44773</v>
      </c>
    </row>
    <row r="4" spans="1:7" x14ac:dyDescent="0.25">
      <c r="F4" s="2"/>
      <c r="G4" s="27"/>
    </row>
    <row r="5" spans="1:7" ht="99.75" customHeight="1" x14ac:dyDescent="0.3">
      <c r="A5" s="56" t="s">
        <v>64</v>
      </c>
      <c r="B5" s="57"/>
      <c r="C5" s="57"/>
      <c r="D5" s="57"/>
      <c r="E5" s="57"/>
      <c r="F5" s="57"/>
      <c r="G5" s="57"/>
    </row>
    <row r="6" spans="1:7" ht="57" customHeight="1" x14ac:dyDescent="0.3">
      <c r="A6" s="56" t="s">
        <v>46</v>
      </c>
      <c r="B6" s="57"/>
      <c r="C6" s="57"/>
      <c r="D6" s="57"/>
      <c r="E6" s="57"/>
      <c r="F6" s="57"/>
      <c r="G6" s="57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</v>
      </c>
      <c r="G7" s="6" t="s">
        <v>6</v>
      </c>
    </row>
    <row r="8" spans="1:7" ht="47.25" x14ac:dyDescent="0.25">
      <c r="A8" s="4">
        <v>1</v>
      </c>
      <c r="B8" s="7" t="s">
        <v>11</v>
      </c>
      <c r="C8" s="4" t="s">
        <v>12</v>
      </c>
      <c r="D8" s="8">
        <v>0.34</v>
      </c>
      <c r="E8" s="8">
        <v>9929.6</v>
      </c>
      <c r="F8" s="5" t="s">
        <v>13</v>
      </c>
      <c r="G8" s="9">
        <f>D8*E8</f>
        <v>3376.0640000000003</v>
      </c>
    </row>
    <row r="9" spans="1:7" ht="35.25" customHeight="1" x14ac:dyDescent="0.25">
      <c r="A9" s="4">
        <f t="shared" ref="A9:A27" si="0">A8+1</f>
        <v>2</v>
      </c>
      <c r="B9" s="7" t="s">
        <v>54</v>
      </c>
      <c r="C9" s="4" t="s">
        <v>12</v>
      </c>
      <c r="D9" s="8">
        <v>0.08</v>
      </c>
      <c r="E9" s="8">
        <v>9929.6</v>
      </c>
      <c r="F9" s="5" t="s">
        <v>13</v>
      </c>
      <c r="G9" s="9">
        <f t="shared" ref="G9:G27" si="1">D9*E9</f>
        <v>794.36800000000005</v>
      </c>
    </row>
    <row r="10" spans="1:7" ht="47.25" x14ac:dyDescent="0.25">
      <c r="A10" s="4">
        <f t="shared" si="0"/>
        <v>3</v>
      </c>
      <c r="B10" s="7" t="s">
        <v>15</v>
      </c>
      <c r="C10" s="4" t="s">
        <v>14</v>
      </c>
      <c r="D10" s="8">
        <v>0.17</v>
      </c>
      <c r="E10" s="8">
        <v>9929.6</v>
      </c>
      <c r="F10" s="5" t="s">
        <v>13</v>
      </c>
      <c r="G10" s="9">
        <f t="shared" si="1"/>
        <v>1688.0320000000002</v>
      </c>
    </row>
    <row r="11" spans="1:7" ht="41.25" customHeight="1" x14ac:dyDescent="0.25">
      <c r="A11" s="4">
        <f t="shared" si="0"/>
        <v>4</v>
      </c>
      <c r="B11" s="7" t="s">
        <v>16</v>
      </c>
      <c r="C11" s="4" t="s">
        <v>17</v>
      </c>
      <c r="D11" s="8">
        <v>7.0000000000000007E-2</v>
      </c>
      <c r="E11" s="8">
        <v>9929.6</v>
      </c>
      <c r="F11" s="5" t="s">
        <v>13</v>
      </c>
      <c r="G11" s="9">
        <f t="shared" si="1"/>
        <v>695.07200000000012</v>
      </c>
    </row>
    <row r="12" spans="1:7" ht="78.75" x14ac:dyDescent="0.25">
      <c r="A12" s="4">
        <f t="shared" si="0"/>
        <v>5</v>
      </c>
      <c r="B12" s="7" t="s">
        <v>18</v>
      </c>
      <c r="C12" s="4" t="s">
        <v>19</v>
      </c>
      <c r="D12" s="8">
        <v>0.04</v>
      </c>
      <c r="E12" s="8">
        <v>9929.6</v>
      </c>
      <c r="F12" s="5" t="s">
        <v>13</v>
      </c>
      <c r="G12" s="9">
        <f t="shared" si="1"/>
        <v>397.18400000000003</v>
      </c>
    </row>
    <row r="13" spans="1:7" ht="53.25" customHeight="1" x14ac:dyDescent="0.25">
      <c r="A13" s="4">
        <f t="shared" si="0"/>
        <v>6</v>
      </c>
      <c r="B13" s="7" t="s">
        <v>21</v>
      </c>
      <c r="C13" s="4" t="s">
        <v>22</v>
      </c>
      <c r="D13" s="8">
        <v>0.21</v>
      </c>
      <c r="E13" s="8">
        <v>9929.6</v>
      </c>
      <c r="F13" s="5" t="s">
        <v>13</v>
      </c>
      <c r="G13" s="9">
        <f t="shared" si="1"/>
        <v>2085.2159999999999</v>
      </c>
    </row>
    <row r="14" spans="1:7" ht="36" customHeight="1" x14ac:dyDescent="0.25">
      <c r="A14" s="4">
        <f t="shared" si="0"/>
        <v>7</v>
      </c>
      <c r="B14" s="7" t="s">
        <v>58</v>
      </c>
      <c r="C14" s="4" t="s">
        <v>24</v>
      </c>
      <c r="D14" s="8">
        <v>0.19</v>
      </c>
      <c r="E14" s="8">
        <v>9929.6</v>
      </c>
      <c r="F14" s="5" t="s">
        <v>13</v>
      </c>
      <c r="G14" s="9">
        <f t="shared" si="1"/>
        <v>1886.624</v>
      </c>
    </row>
    <row r="15" spans="1:7" ht="31.5" x14ac:dyDescent="0.25">
      <c r="A15" s="4">
        <f t="shared" si="0"/>
        <v>8</v>
      </c>
      <c r="B15" s="7" t="s">
        <v>25</v>
      </c>
      <c r="C15" s="4" t="s">
        <v>24</v>
      </c>
      <c r="D15" s="8">
        <v>0.2</v>
      </c>
      <c r="E15" s="8">
        <v>9929.6</v>
      </c>
      <c r="F15" s="5" t="s">
        <v>13</v>
      </c>
      <c r="G15" s="9">
        <f t="shared" si="1"/>
        <v>1985.92</v>
      </c>
    </row>
    <row r="16" spans="1:7" ht="33" customHeight="1" x14ac:dyDescent="0.25">
      <c r="A16" s="4">
        <f t="shared" si="0"/>
        <v>9</v>
      </c>
      <c r="B16" s="7" t="s">
        <v>26</v>
      </c>
      <c r="C16" s="4" t="s">
        <v>12</v>
      </c>
      <c r="D16" s="8">
        <v>0.54</v>
      </c>
      <c r="E16" s="8">
        <v>9929.6</v>
      </c>
      <c r="F16" s="5" t="s">
        <v>55</v>
      </c>
      <c r="G16" s="9">
        <f t="shared" si="1"/>
        <v>5361.9840000000004</v>
      </c>
    </row>
    <row r="17" spans="1:7" ht="27" customHeight="1" x14ac:dyDescent="0.25">
      <c r="A17" s="4">
        <f t="shared" si="0"/>
        <v>10</v>
      </c>
      <c r="B17" s="7" t="s">
        <v>27</v>
      </c>
      <c r="C17" s="4" t="s">
        <v>12</v>
      </c>
      <c r="D17" s="8">
        <v>0.46</v>
      </c>
      <c r="E17" s="8">
        <v>9929.6</v>
      </c>
      <c r="F17" s="5" t="s">
        <v>55</v>
      </c>
      <c r="G17" s="9">
        <f t="shared" si="1"/>
        <v>4567.616</v>
      </c>
    </row>
    <row r="18" spans="1:7" ht="27" customHeight="1" x14ac:dyDescent="0.25">
      <c r="A18" s="4">
        <f t="shared" si="0"/>
        <v>11</v>
      </c>
      <c r="B18" s="7" t="s">
        <v>28</v>
      </c>
      <c r="C18" s="4" t="s">
        <v>24</v>
      </c>
      <c r="D18" s="8">
        <v>0.05</v>
      </c>
      <c r="E18" s="8">
        <v>9929.6</v>
      </c>
      <c r="F18" s="5" t="s">
        <v>29</v>
      </c>
      <c r="G18" s="9">
        <f t="shared" si="1"/>
        <v>496.48</v>
      </c>
    </row>
    <row r="19" spans="1:7" ht="59.25" customHeight="1" x14ac:dyDescent="0.25">
      <c r="A19" s="4">
        <f t="shared" si="0"/>
        <v>12</v>
      </c>
      <c r="B19" s="7" t="s">
        <v>30</v>
      </c>
      <c r="C19" s="4" t="s">
        <v>24</v>
      </c>
      <c r="D19" s="8">
        <v>0.08</v>
      </c>
      <c r="E19" s="8">
        <v>9929.6</v>
      </c>
      <c r="F19" s="5" t="s">
        <v>60</v>
      </c>
      <c r="G19" s="9">
        <f t="shared" si="1"/>
        <v>794.36800000000005</v>
      </c>
    </row>
    <row r="20" spans="1:7" ht="42" customHeight="1" x14ac:dyDescent="0.25">
      <c r="A20" s="4">
        <f t="shared" si="0"/>
        <v>13</v>
      </c>
      <c r="B20" s="7" t="s">
        <v>56</v>
      </c>
      <c r="C20" s="4" t="s">
        <v>31</v>
      </c>
      <c r="D20" s="8">
        <v>0.4</v>
      </c>
      <c r="E20" s="8">
        <v>9929.6</v>
      </c>
      <c r="F20" s="5" t="s">
        <v>20</v>
      </c>
      <c r="G20" s="9">
        <f t="shared" si="1"/>
        <v>3971.84</v>
      </c>
    </row>
    <row r="21" spans="1:7" ht="47.25" customHeight="1" x14ac:dyDescent="0.25">
      <c r="A21" s="4">
        <f t="shared" si="0"/>
        <v>14</v>
      </c>
      <c r="B21" s="7" t="s">
        <v>42</v>
      </c>
      <c r="C21" s="4" t="s">
        <v>22</v>
      </c>
      <c r="D21" s="8">
        <v>1.3</v>
      </c>
      <c r="E21" s="8">
        <v>9929.6</v>
      </c>
      <c r="F21" s="5" t="s">
        <v>55</v>
      </c>
      <c r="G21" s="9">
        <f>D21*E21</f>
        <v>12908.480000000001</v>
      </c>
    </row>
    <row r="22" spans="1:7" ht="47.25" x14ac:dyDescent="0.25">
      <c r="A22" s="4">
        <f t="shared" si="0"/>
        <v>15</v>
      </c>
      <c r="B22" s="7" t="s">
        <v>62</v>
      </c>
      <c r="C22" s="4" t="s">
        <v>57</v>
      </c>
      <c r="D22" s="8">
        <v>2.33</v>
      </c>
      <c r="E22" s="8">
        <v>9929.6</v>
      </c>
      <c r="F22" s="5" t="s">
        <v>32</v>
      </c>
      <c r="G22" s="9">
        <f t="shared" si="1"/>
        <v>23135.968000000001</v>
      </c>
    </row>
    <row r="23" spans="1:7" ht="31.5" x14ac:dyDescent="0.25">
      <c r="A23" s="4">
        <f>A22+1</f>
        <v>16</v>
      </c>
      <c r="B23" s="10" t="s">
        <v>33</v>
      </c>
      <c r="C23" s="12" t="s">
        <v>34</v>
      </c>
      <c r="D23" s="8">
        <f>6095.96*1.04</f>
        <v>6339.7984000000006</v>
      </c>
      <c r="E23" s="8">
        <v>4</v>
      </c>
      <c r="F23" s="5" t="s">
        <v>55</v>
      </c>
      <c r="G23" s="9">
        <f t="shared" si="1"/>
        <v>25359.193600000002</v>
      </c>
    </row>
    <row r="24" spans="1:7" ht="21.75" customHeight="1" x14ac:dyDescent="0.25">
      <c r="A24" s="4">
        <f t="shared" si="0"/>
        <v>17</v>
      </c>
      <c r="B24" s="10" t="s">
        <v>35</v>
      </c>
      <c r="C24" s="12" t="s">
        <v>12</v>
      </c>
      <c r="D24" s="8">
        <v>1.81</v>
      </c>
      <c r="E24" s="8">
        <v>9929.6</v>
      </c>
      <c r="F24" s="5" t="s">
        <v>55</v>
      </c>
      <c r="G24" s="9">
        <f t="shared" si="1"/>
        <v>17972.576000000001</v>
      </c>
    </row>
    <row r="25" spans="1:7" ht="18.75" customHeight="1" x14ac:dyDescent="0.25">
      <c r="A25" s="4">
        <f t="shared" si="0"/>
        <v>18</v>
      </c>
      <c r="B25" s="10" t="s">
        <v>36</v>
      </c>
      <c r="C25" s="12" t="s">
        <v>37</v>
      </c>
      <c r="D25" s="8">
        <v>0.26</v>
      </c>
      <c r="E25" s="8">
        <v>9929.6</v>
      </c>
      <c r="F25" s="5" t="s">
        <v>55</v>
      </c>
      <c r="G25" s="9">
        <f t="shared" si="1"/>
        <v>2581.6960000000004</v>
      </c>
    </row>
    <row r="26" spans="1:7" ht="36" customHeight="1" x14ac:dyDescent="0.25">
      <c r="A26" s="4">
        <f t="shared" si="0"/>
        <v>19</v>
      </c>
      <c r="B26" s="13" t="s">
        <v>38</v>
      </c>
      <c r="C26" s="11" t="s">
        <v>12</v>
      </c>
      <c r="D26" s="8">
        <v>1.44</v>
      </c>
      <c r="E26" s="8">
        <v>9929.6</v>
      </c>
      <c r="F26" s="5" t="s">
        <v>55</v>
      </c>
      <c r="G26" s="9">
        <f t="shared" si="1"/>
        <v>14298.624</v>
      </c>
    </row>
    <row r="27" spans="1:7" s="18" customFormat="1" ht="47.25" x14ac:dyDescent="0.25">
      <c r="A27" s="14">
        <f t="shared" si="0"/>
        <v>20</v>
      </c>
      <c r="B27" s="15" t="s">
        <v>92</v>
      </c>
      <c r="C27" s="16" t="s">
        <v>12</v>
      </c>
      <c r="D27" s="17">
        <v>2.79</v>
      </c>
      <c r="E27" s="16">
        <v>9929.6</v>
      </c>
      <c r="F27" s="52" t="s">
        <v>23</v>
      </c>
      <c r="G27" s="9">
        <f t="shared" si="1"/>
        <v>27703.584000000003</v>
      </c>
    </row>
    <row r="28" spans="1:7" s="19" customFormat="1" x14ac:dyDescent="0.25">
      <c r="A28" s="60" t="s">
        <v>41</v>
      </c>
      <c r="B28" s="61"/>
      <c r="C28" s="60"/>
      <c r="D28" s="60"/>
      <c r="E28" s="60"/>
      <c r="F28" s="60"/>
      <c r="G28" s="53">
        <f>SUM(G8:G27)</f>
        <v>152060.88959999999</v>
      </c>
    </row>
    <row r="29" spans="1:7" s="18" customFormat="1" x14ac:dyDescent="0.25">
      <c r="A29" s="62" t="s">
        <v>40</v>
      </c>
      <c r="B29" s="62"/>
      <c r="C29" s="62"/>
      <c r="D29" s="62"/>
      <c r="E29" s="62"/>
      <c r="F29" s="62"/>
      <c r="G29" s="62"/>
    </row>
    <row r="30" spans="1:7" s="18" customFormat="1" ht="56.25" customHeight="1" x14ac:dyDescent="0.25">
      <c r="A30" s="20" t="s">
        <v>0</v>
      </c>
      <c r="B30" s="20" t="s">
        <v>1</v>
      </c>
      <c r="C30" s="20" t="s">
        <v>2</v>
      </c>
      <c r="D30" s="20" t="s">
        <v>3</v>
      </c>
      <c r="E30" s="20" t="s">
        <v>4</v>
      </c>
      <c r="F30" s="21" t="s">
        <v>5</v>
      </c>
      <c r="G30" s="20" t="s">
        <v>6</v>
      </c>
    </row>
    <row r="31" spans="1:7" s="18" customFormat="1" ht="30" customHeight="1" x14ac:dyDescent="0.25">
      <c r="A31" s="20">
        <v>1</v>
      </c>
      <c r="B31" s="22" t="s">
        <v>59</v>
      </c>
      <c r="C31" s="23"/>
      <c r="D31" s="17"/>
      <c r="E31" s="20"/>
      <c r="F31" s="21" t="s">
        <v>61</v>
      </c>
      <c r="G31" s="35">
        <v>5679.08</v>
      </c>
    </row>
    <row r="32" spans="1:7" s="18" customFormat="1" ht="36.6" customHeight="1" x14ac:dyDescent="0.25">
      <c r="A32" s="20">
        <v>2</v>
      </c>
      <c r="B32" s="15" t="s">
        <v>7</v>
      </c>
      <c r="C32" s="20" t="s">
        <v>8</v>
      </c>
      <c r="D32" s="34">
        <v>14.62</v>
      </c>
      <c r="E32" s="34">
        <v>3600</v>
      </c>
      <c r="F32" s="21" t="s">
        <v>9</v>
      </c>
      <c r="G32" s="17">
        <v>0</v>
      </c>
    </row>
    <row r="33" spans="1:7" s="18" customFormat="1" ht="34.5" customHeight="1" x14ac:dyDescent="0.25">
      <c r="A33" s="20">
        <f>A32+1</f>
        <v>3</v>
      </c>
      <c r="B33" s="15" t="s">
        <v>10</v>
      </c>
      <c r="C33" s="20" t="s">
        <v>8</v>
      </c>
      <c r="D33" s="34">
        <v>10.55</v>
      </c>
      <c r="E33" s="34">
        <v>3600</v>
      </c>
      <c r="F33" s="21" t="s">
        <v>9</v>
      </c>
      <c r="G33" s="17">
        <v>0</v>
      </c>
    </row>
    <row r="34" spans="1:7" s="25" customFormat="1" x14ac:dyDescent="0.25">
      <c r="A34" s="63" t="s">
        <v>41</v>
      </c>
      <c r="B34" s="63"/>
      <c r="C34" s="63"/>
      <c r="D34" s="63"/>
      <c r="E34" s="63"/>
      <c r="F34" s="63"/>
      <c r="G34" s="24">
        <f>SUM(G31:G33)</f>
        <v>5679.08</v>
      </c>
    </row>
    <row r="35" spans="1:7" s="19" customFormat="1" x14ac:dyDescent="0.25">
      <c r="A35" s="60" t="s">
        <v>44</v>
      </c>
      <c r="B35" s="60"/>
      <c r="C35" s="60"/>
      <c r="D35" s="60"/>
      <c r="E35" s="60"/>
      <c r="F35" s="60"/>
      <c r="G35" s="53">
        <f>G28+G34</f>
        <v>157739.96959999998</v>
      </c>
    </row>
    <row r="36" spans="1:7" ht="30.75" customHeight="1" x14ac:dyDescent="0.3">
      <c r="A36" s="64" t="s">
        <v>91</v>
      </c>
      <c r="B36" s="65"/>
      <c r="C36" s="65"/>
      <c r="D36" s="65"/>
      <c r="E36" s="65"/>
      <c r="F36" s="65"/>
      <c r="G36" s="65"/>
    </row>
    <row r="37" spans="1:7" ht="27.75" customHeight="1" x14ac:dyDescent="0.3">
      <c r="A37" s="64" t="s">
        <v>93</v>
      </c>
      <c r="B37" s="57"/>
      <c r="C37" s="57"/>
      <c r="D37" s="57"/>
      <c r="E37" s="57"/>
      <c r="F37" s="57"/>
      <c r="G37" s="57"/>
    </row>
    <row r="38" spans="1:7" ht="27.75" customHeight="1" x14ac:dyDescent="0.3">
      <c r="A38" s="56" t="s">
        <v>47</v>
      </c>
      <c r="B38" s="57"/>
      <c r="C38" s="57"/>
      <c r="D38" s="57"/>
      <c r="E38" s="57"/>
      <c r="F38" s="57"/>
      <c r="G38" s="57"/>
    </row>
    <row r="39" spans="1:7" ht="26.25" customHeight="1" x14ac:dyDescent="0.3">
      <c r="A39" s="56" t="s">
        <v>48</v>
      </c>
      <c r="B39" s="57"/>
      <c r="C39" s="57"/>
      <c r="D39" s="57"/>
      <c r="E39" s="57"/>
      <c r="F39" s="57"/>
      <c r="G39" s="57"/>
    </row>
    <row r="40" spans="1:7" ht="35.25" customHeight="1" x14ac:dyDescent="0.3">
      <c r="A40" s="56" t="s">
        <v>49</v>
      </c>
      <c r="B40" s="57"/>
      <c r="C40" s="57"/>
      <c r="D40" s="57"/>
      <c r="E40" s="57"/>
      <c r="F40" s="57"/>
      <c r="G40" s="57"/>
    </row>
    <row r="42" spans="1:7" x14ac:dyDescent="0.25">
      <c r="C42" s="1" t="s">
        <v>50</v>
      </c>
    </row>
    <row r="44" spans="1:7" x14ac:dyDescent="0.25">
      <c r="B44" s="1" t="s">
        <v>51</v>
      </c>
      <c r="C44" s="1" t="s">
        <v>63</v>
      </c>
      <c r="F44" s="28"/>
    </row>
    <row r="46" spans="1:7" x14ac:dyDescent="0.25">
      <c r="B46" s="1" t="s">
        <v>52</v>
      </c>
      <c r="F46" s="28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6692913385826772" right="0.51181102362204722" top="0.15748031496062992" bottom="0.15748031496062992" header="0.15748031496062992" footer="0.15748031496062992"/>
  <pageSetup paperSize="9" scale="5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view="pageBreakPreview" topLeftCell="A13" zoomScale="60" zoomScaleNormal="75" workbookViewId="0">
      <selection activeCell="A38" sqref="A38:G38"/>
    </sheetView>
  </sheetViews>
  <sheetFormatPr defaultColWidth="9.140625" defaultRowHeight="15.75" x14ac:dyDescent="0.25"/>
  <cols>
    <col min="1" max="1" width="12.140625" style="1" customWidth="1"/>
    <col min="2" max="2" width="48" style="1" customWidth="1"/>
    <col min="3" max="3" width="26.5703125" style="1" customWidth="1"/>
    <col min="4" max="4" width="14.7109375" style="1" customWidth="1"/>
    <col min="5" max="5" width="12.42578125" style="1" customWidth="1"/>
    <col min="6" max="6" width="32.7109375" style="26" customWidth="1"/>
    <col min="7" max="7" width="15.5703125" style="3" customWidth="1"/>
    <col min="8" max="8" width="24.140625" style="1" customWidth="1"/>
    <col min="9" max="16384" width="9.140625" style="1"/>
  </cols>
  <sheetData>
    <row r="1" spans="1:7" x14ac:dyDescent="0.25">
      <c r="F1" s="2"/>
    </row>
    <row r="2" spans="1:7" ht="48" customHeight="1" x14ac:dyDescent="0.25">
      <c r="B2" s="58" t="s">
        <v>96</v>
      </c>
      <c r="C2" s="58"/>
      <c r="D2" s="58"/>
      <c r="E2" s="58"/>
      <c r="F2" s="58"/>
      <c r="G2" s="59"/>
    </row>
    <row r="3" spans="1:7" x14ac:dyDescent="0.25">
      <c r="B3" s="1" t="s">
        <v>45</v>
      </c>
      <c r="F3" s="2"/>
      <c r="G3" s="51">
        <v>44804</v>
      </c>
    </row>
    <row r="4" spans="1:7" x14ac:dyDescent="0.25">
      <c r="F4" s="2"/>
      <c r="G4" s="27"/>
    </row>
    <row r="5" spans="1:7" ht="99.75" customHeight="1" x14ac:dyDescent="0.3">
      <c r="A5" s="56" t="s">
        <v>64</v>
      </c>
      <c r="B5" s="57"/>
      <c r="C5" s="57"/>
      <c r="D5" s="57"/>
      <c r="E5" s="57"/>
      <c r="F5" s="57"/>
      <c r="G5" s="57"/>
    </row>
    <row r="6" spans="1:7" ht="57" customHeight="1" x14ac:dyDescent="0.3">
      <c r="A6" s="56" t="s">
        <v>46</v>
      </c>
      <c r="B6" s="57"/>
      <c r="C6" s="57"/>
      <c r="D6" s="57"/>
      <c r="E6" s="57"/>
      <c r="F6" s="57"/>
      <c r="G6" s="57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</v>
      </c>
      <c r="G7" s="6" t="s">
        <v>6</v>
      </c>
    </row>
    <row r="8" spans="1:7" ht="47.25" x14ac:dyDescent="0.25">
      <c r="A8" s="4">
        <v>1</v>
      </c>
      <c r="B8" s="7" t="s">
        <v>11</v>
      </c>
      <c r="C8" s="4" t="s">
        <v>12</v>
      </c>
      <c r="D8" s="8">
        <v>0.34</v>
      </c>
      <c r="E8" s="8">
        <v>9929.6</v>
      </c>
      <c r="F8" s="5" t="s">
        <v>13</v>
      </c>
      <c r="G8" s="9">
        <f>D8*E8</f>
        <v>3376.0640000000003</v>
      </c>
    </row>
    <row r="9" spans="1:7" ht="35.25" customHeight="1" x14ac:dyDescent="0.25">
      <c r="A9" s="4">
        <f t="shared" ref="A9:A27" si="0">A8+1</f>
        <v>2</v>
      </c>
      <c r="B9" s="7" t="s">
        <v>54</v>
      </c>
      <c r="C9" s="4" t="s">
        <v>12</v>
      </c>
      <c r="D9" s="8">
        <v>0.08</v>
      </c>
      <c r="E9" s="8">
        <v>9929.6</v>
      </c>
      <c r="F9" s="5" t="s">
        <v>13</v>
      </c>
      <c r="G9" s="9">
        <f t="shared" ref="G9:G27" si="1">D9*E9</f>
        <v>794.36800000000005</v>
      </c>
    </row>
    <row r="10" spans="1:7" ht="47.25" x14ac:dyDescent="0.25">
      <c r="A10" s="4">
        <f t="shared" si="0"/>
        <v>3</v>
      </c>
      <c r="B10" s="7" t="s">
        <v>15</v>
      </c>
      <c r="C10" s="4" t="s">
        <v>14</v>
      </c>
      <c r="D10" s="8">
        <v>0.17</v>
      </c>
      <c r="E10" s="8">
        <v>9929.6</v>
      </c>
      <c r="F10" s="5" t="s">
        <v>13</v>
      </c>
      <c r="G10" s="9">
        <f t="shared" si="1"/>
        <v>1688.0320000000002</v>
      </c>
    </row>
    <row r="11" spans="1:7" ht="41.25" customHeight="1" x14ac:dyDescent="0.25">
      <c r="A11" s="4">
        <f t="shared" si="0"/>
        <v>4</v>
      </c>
      <c r="B11" s="7" t="s">
        <v>16</v>
      </c>
      <c r="C11" s="4" t="s">
        <v>17</v>
      </c>
      <c r="D11" s="8">
        <v>7.0000000000000007E-2</v>
      </c>
      <c r="E11" s="8">
        <v>9929.6</v>
      </c>
      <c r="F11" s="5" t="s">
        <v>13</v>
      </c>
      <c r="G11" s="9">
        <f t="shared" si="1"/>
        <v>695.07200000000012</v>
      </c>
    </row>
    <row r="12" spans="1:7" ht="78.75" x14ac:dyDescent="0.25">
      <c r="A12" s="4">
        <f t="shared" si="0"/>
        <v>5</v>
      </c>
      <c r="B12" s="7" t="s">
        <v>18</v>
      </c>
      <c r="C12" s="4" t="s">
        <v>19</v>
      </c>
      <c r="D12" s="8">
        <v>0.04</v>
      </c>
      <c r="E12" s="8">
        <v>9929.6</v>
      </c>
      <c r="F12" s="5" t="s">
        <v>13</v>
      </c>
      <c r="G12" s="9">
        <f t="shared" si="1"/>
        <v>397.18400000000003</v>
      </c>
    </row>
    <row r="13" spans="1:7" ht="53.25" customHeight="1" x14ac:dyDescent="0.25">
      <c r="A13" s="4">
        <f t="shared" si="0"/>
        <v>6</v>
      </c>
      <c r="B13" s="7" t="s">
        <v>21</v>
      </c>
      <c r="C13" s="4" t="s">
        <v>22</v>
      </c>
      <c r="D13" s="8">
        <v>0.21</v>
      </c>
      <c r="E13" s="8">
        <v>9929.6</v>
      </c>
      <c r="F13" s="5" t="s">
        <v>13</v>
      </c>
      <c r="G13" s="9">
        <f t="shared" si="1"/>
        <v>2085.2159999999999</v>
      </c>
    </row>
    <row r="14" spans="1:7" ht="36" customHeight="1" x14ac:dyDescent="0.25">
      <c r="A14" s="4">
        <f t="shared" si="0"/>
        <v>7</v>
      </c>
      <c r="B14" s="7" t="s">
        <v>58</v>
      </c>
      <c r="C14" s="4" t="s">
        <v>24</v>
      </c>
      <c r="D14" s="8">
        <v>0.19</v>
      </c>
      <c r="E14" s="8">
        <v>9929.6</v>
      </c>
      <c r="F14" s="5" t="s">
        <v>13</v>
      </c>
      <c r="G14" s="9">
        <f t="shared" si="1"/>
        <v>1886.624</v>
      </c>
    </row>
    <row r="15" spans="1:7" ht="31.5" x14ac:dyDescent="0.25">
      <c r="A15" s="4">
        <f t="shared" si="0"/>
        <v>8</v>
      </c>
      <c r="B15" s="7" t="s">
        <v>25</v>
      </c>
      <c r="C15" s="4" t="s">
        <v>24</v>
      </c>
      <c r="D15" s="8">
        <v>0.2</v>
      </c>
      <c r="E15" s="8">
        <v>9929.6</v>
      </c>
      <c r="F15" s="5" t="s">
        <v>13</v>
      </c>
      <c r="G15" s="9">
        <f t="shared" si="1"/>
        <v>1985.92</v>
      </c>
    </row>
    <row r="16" spans="1:7" ht="33" customHeight="1" x14ac:dyDescent="0.25">
      <c r="A16" s="4">
        <f t="shared" si="0"/>
        <v>9</v>
      </c>
      <c r="B16" s="7" t="s">
        <v>26</v>
      </c>
      <c r="C16" s="4" t="s">
        <v>12</v>
      </c>
      <c r="D16" s="8">
        <v>0.54</v>
      </c>
      <c r="E16" s="8">
        <v>9929.6</v>
      </c>
      <c r="F16" s="5" t="s">
        <v>55</v>
      </c>
      <c r="G16" s="9">
        <f t="shared" si="1"/>
        <v>5361.9840000000004</v>
      </c>
    </row>
    <row r="17" spans="1:7" ht="27" customHeight="1" x14ac:dyDescent="0.25">
      <c r="A17" s="4">
        <f t="shared" si="0"/>
        <v>10</v>
      </c>
      <c r="B17" s="7" t="s">
        <v>27</v>
      </c>
      <c r="C17" s="4" t="s">
        <v>12</v>
      </c>
      <c r="D17" s="8">
        <v>0.46</v>
      </c>
      <c r="E17" s="8">
        <v>9929.6</v>
      </c>
      <c r="F17" s="5" t="s">
        <v>55</v>
      </c>
      <c r="G17" s="9">
        <f t="shared" si="1"/>
        <v>4567.616</v>
      </c>
    </row>
    <row r="18" spans="1:7" ht="27" customHeight="1" x14ac:dyDescent="0.25">
      <c r="A18" s="4">
        <f t="shared" si="0"/>
        <v>11</v>
      </c>
      <c r="B18" s="7" t="s">
        <v>28</v>
      </c>
      <c r="C18" s="4" t="s">
        <v>24</v>
      </c>
      <c r="D18" s="8">
        <v>0.05</v>
      </c>
      <c r="E18" s="8">
        <v>9929.6</v>
      </c>
      <c r="F18" s="5" t="s">
        <v>29</v>
      </c>
      <c r="G18" s="9">
        <f t="shared" si="1"/>
        <v>496.48</v>
      </c>
    </row>
    <row r="19" spans="1:7" ht="59.25" customHeight="1" x14ac:dyDescent="0.25">
      <c r="A19" s="4">
        <f t="shared" si="0"/>
        <v>12</v>
      </c>
      <c r="B19" s="7" t="s">
        <v>30</v>
      </c>
      <c r="C19" s="4" t="s">
        <v>24</v>
      </c>
      <c r="D19" s="8">
        <v>0.08</v>
      </c>
      <c r="E19" s="8">
        <v>9929.6</v>
      </c>
      <c r="F19" s="5" t="s">
        <v>60</v>
      </c>
      <c r="G19" s="9">
        <f t="shared" si="1"/>
        <v>794.36800000000005</v>
      </c>
    </row>
    <row r="20" spans="1:7" ht="42" customHeight="1" x14ac:dyDescent="0.25">
      <c r="A20" s="4">
        <f t="shared" si="0"/>
        <v>13</v>
      </c>
      <c r="B20" s="7" t="s">
        <v>56</v>
      </c>
      <c r="C20" s="4" t="s">
        <v>31</v>
      </c>
      <c r="D20" s="8">
        <v>0.4</v>
      </c>
      <c r="E20" s="8">
        <v>9929.6</v>
      </c>
      <c r="F20" s="5" t="s">
        <v>20</v>
      </c>
      <c r="G20" s="9">
        <f t="shared" si="1"/>
        <v>3971.84</v>
      </c>
    </row>
    <row r="21" spans="1:7" ht="47.25" customHeight="1" x14ac:dyDescent="0.25">
      <c r="A21" s="4">
        <f t="shared" si="0"/>
        <v>14</v>
      </c>
      <c r="B21" s="7" t="s">
        <v>42</v>
      </c>
      <c r="C21" s="4" t="s">
        <v>22</v>
      </c>
      <c r="D21" s="8">
        <v>1.3</v>
      </c>
      <c r="E21" s="8">
        <v>9929.6</v>
      </c>
      <c r="F21" s="5" t="s">
        <v>55</v>
      </c>
      <c r="G21" s="9">
        <f>D21*E21</f>
        <v>12908.480000000001</v>
      </c>
    </row>
    <row r="22" spans="1:7" ht="47.25" x14ac:dyDescent="0.25">
      <c r="A22" s="4">
        <f t="shared" si="0"/>
        <v>15</v>
      </c>
      <c r="B22" s="7" t="s">
        <v>62</v>
      </c>
      <c r="C22" s="4" t="s">
        <v>57</v>
      </c>
      <c r="D22" s="8">
        <v>2.33</v>
      </c>
      <c r="E22" s="8">
        <v>9929.6</v>
      </c>
      <c r="F22" s="5" t="s">
        <v>32</v>
      </c>
      <c r="G22" s="9">
        <f t="shared" si="1"/>
        <v>23135.968000000001</v>
      </c>
    </row>
    <row r="23" spans="1:7" ht="31.5" x14ac:dyDescent="0.25">
      <c r="A23" s="4">
        <f>A22+1</f>
        <v>16</v>
      </c>
      <c r="B23" s="10" t="s">
        <v>33</v>
      </c>
      <c r="C23" s="12" t="s">
        <v>34</v>
      </c>
      <c r="D23" s="8">
        <f>6095.96*1.04</f>
        <v>6339.7984000000006</v>
      </c>
      <c r="E23" s="8">
        <v>4</v>
      </c>
      <c r="F23" s="5" t="s">
        <v>55</v>
      </c>
      <c r="G23" s="9">
        <f t="shared" si="1"/>
        <v>25359.193600000002</v>
      </c>
    </row>
    <row r="24" spans="1:7" ht="21.75" customHeight="1" x14ac:dyDescent="0.25">
      <c r="A24" s="4">
        <f t="shared" si="0"/>
        <v>17</v>
      </c>
      <c r="B24" s="10" t="s">
        <v>35</v>
      </c>
      <c r="C24" s="12" t="s">
        <v>12</v>
      </c>
      <c r="D24" s="8">
        <v>1.81</v>
      </c>
      <c r="E24" s="8">
        <v>9929.6</v>
      </c>
      <c r="F24" s="5" t="s">
        <v>55</v>
      </c>
      <c r="G24" s="9">
        <f t="shared" si="1"/>
        <v>17972.576000000001</v>
      </c>
    </row>
    <row r="25" spans="1:7" ht="18.75" customHeight="1" x14ac:dyDescent="0.25">
      <c r="A25" s="4">
        <f t="shared" si="0"/>
        <v>18</v>
      </c>
      <c r="B25" s="10" t="s">
        <v>36</v>
      </c>
      <c r="C25" s="12" t="s">
        <v>37</v>
      </c>
      <c r="D25" s="8">
        <v>0.26</v>
      </c>
      <c r="E25" s="8">
        <v>9929.6</v>
      </c>
      <c r="F25" s="5" t="s">
        <v>55</v>
      </c>
      <c r="G25" s="9">
        <f t="shared" si="1"/>
        <v>2581.6960000000004</v>
      </c>
    </row>
    <row r="26" spans="1:7" ht="36" customHeight="1" x14ac:dyDescent="0.25">
      <c r="A26" s="4">
        <f t="shared" si="0"/>
        <v>19</v>
      </c>
      <c r="B26" s="13" t="s">
        <v>38</v>
      </c>
      <c r="C26" s="11" t="s">
        <v>12</v>
      </c>
      <c r="D26" s="8">
        <v>1.44</v>
      </c>
      <c r="E26" s="8">
        <v>9929.6</v>
      </c>
      <c r="F26" s="5" t="s">
        <v>55</v>
      </c>
      <c r="G26" s="9">
        <f t="shared" si="1"/>
        <v>14298.624</v>
      </c>
    </row>
    <row r="27" spans="1:7" s="18" customFormat="1" ht="47.25" x14ac:dyDescent="0.25">
      <c r="A27" s="14">
        <f t="shared" si="0"/>
        <v>20</v>
      </c>
      <c r="B27" s="15" t="s">
        <v>92</v>
      </c>
      <c r="C27" s="16" t="s">
        <v>12</v>
      </c>
      <c r="D27" s="17">
        <v>2.79</v>
      </c>
      <c r="E27" s="16">
        <v>9929.6</v>
      </c>
      <c r="F27" s="52" t="s">
        <v>23</v>
      </c>
      <c r="G27" s="9">
        <f t="shared" si="1"/>
        <v>27703.584000000003</v>
      </c>
    </row>
    <row r="28" spans="1:7" s="19" customFormat="1" x14ac:dyDescent="0.25">
      <c r="A28" s="60" t="s">
        <v>41</v>
      </c>
      <c r="B28" s="61"/>
      <c r="C28" s="60"/>
      <c r="D28" s="60"/>
      <c r="E28" s="60"/>
      <c r="F28" s="60"/>
      <c r="G28" s="53">
        <f>SUM(G8:G27)</f>
        <v>152060.88959999999</v>
      </c>
    </row>
    <row r="29" spans="1:7" s="18" customFormat="1" x14ac:dyDescent="0.25">
      <c r="A29" s="62" t="s">
        <v>40</v>
      </c>
      <c r="B29" s="62"/>
      <c r="C29" s="62"/>
      <c r="D29" s="62"/>
      <c r="E29" s="62"/>
      <c r="F29" s="62"/>
      <c r="G29" s="62"/>
    </row>
    <row r="30" spans="1:7" s="18" customFormat="1" ht="56.25" customHeight="1" x14ac:dyDescent="0.25">
      <c r="A30" s="20" t="s">
        <v>0</v>
      </c>
      <c r="B30" s="20" t="s">
        <v>1</v>
      </c>
      <c r="C30" s="20" t="s">
        <v>2</v>
      </c>
      <c r="D30" s="20" t="s">
        <v>3</v>
      </c>
      <c r="E30" s="20" t="s">
        <v>4</v>
      </c>
      <c r="F30" s="21" t="s">
        <v>5</v>
      </c>
      <c r="G30" s="20" t="s">
        <v>6</v>
      </c>
    </row>
    <row r="31" spans="1:7" s="18" customFormat="1" ht="30" customHeight="1" x14ac:dyDescent="0.25">
      <c r="A31" s="20">
        <v>1</v>
      </c>
      <c r="B31" s="22" t="s">
        <v>59</v>
      </c>
      <c r="C31" s="23"/>
      <c r="D31" s="17"/>
      <c r="E31" s="20"/>
      <c r="F31" s="21" t="s">
        <v>61</v>
      </c>
      <c r="G31" s="35">
        <v>20342.34</v>
      </c>
    </row>
    <row r="32" spans="1:7" s="18" customFormat="1" ht="36.6" customHeight="1" x14ac:dyDescent="0.25">
      <c r="A32" s="20">
        <v>2</v>
      </c>
      <c r="B32" s="15" t="s">
        <v>7</v>
      </c>
      <c r="C32" s="20" t="s">
        <v>8</v>
      </c>
      <c r="D32" s="34">
        <v>14.62</v>
      </c>
      <c r="E32" s="34">
        <v>3600</v>
      </c>
      <c r="F32" s="21" t="s">
        <v>9</v>
      </c>
      <c r="G32" s="17">
        <f>D32*E32</f>
        <v>52632</v>
      </c>
    </row>
    <row r="33" spans="1:7" s="18" customFormat="1" ht="34.5" customHeight="1" x14ac:dyDescent="0.25">
      <c r="A33" s="20">
        <f>A32+1</f>
        <v>3</v>
      </c>
      <c r="B33" s="15" t="s">
        <v>10</v>
      </c>
      <c r="C33" s="20" t="s">
        <v>8</v>
      </c>
      <c r="D33" s="34">
        <v>10.55</v>
      </c>
      <c r="E33" s="34">
        <v>3600</v>
      </c>
      <c r="F33" s="21" t="s">
        <v>9</v>
      </c>
      <c r="G33" s="17">
        <f>D33*E33</f>
        <v>37980</v>
      </c>
    </row>
    <row r="34" spans="1:7" s="25" customFormat="1" x14ac:dyDescent="0.25">
      <c r="A34" s="63" t="s">
        <v>41</v>
      </c>
      <c r="B34" s="63"/>
      <c r="C34" s="63"/>
      <c r="D34" s="63"/>
      <c r="E34" s="63"/>
      <c r="F34" s="63"/>
      <c r="G34" s="24">
        <f>SUM(G31:G33)</f>
        <v>110954.34</v>
      </c>
    </row>
    <row r="35" spans="1:7" s="19" customFormat="1" x14ac:dyDescent="0.25">
      <c r="A35" s="60" t="s">
        <v>44</v>
      </c>
      <c r="B35" s="60"/>
      <c r="C35" s="60"/>
      <c r="D35" s="60"/>
      <c r="E35" s="60"/>
      <c r="F35" s="60"/>
      <c r="G35" s="53">
        <f>G28+G34</f>
        <v>263015.22959999996</v>
      </c>
    </row>
    <row r="36" spans="1:7" ht="30.75" customHeight="1" x14ac:dyDescent="0.3">
      <c r="A36" s="64" t="s">
        <v>97</v>
      </c>
      <c r="B36" s="65"/>
      <c r="C36" s="65"/>
      <c r="D36" s="65"/>
      <c r="E36" s="65"/>
      <c r="F36" s="65"/>
      <c r="G36" s="65"/>
    </row>
    <row r="37" spans="1:7" ht="27.75" customHeight="1" x14ac:dyDescent="0.3">
      <c r="A37" s="64" t="s">
        <v>98</v>
      </c>
      <c r="B37" s="57"/>
      <c r="C37" s="57"/>
      <c r="D37" s="57"/>
      <c r="E37" s="57"/>
      <c r="F37" s="57"/>
      <c r="G37" s="57"/>
    </row>
    <row r="38" spans="1:7" ht="27.75" customHeight="1" x14ac:dyDescent="0.3">
      <c r="A38" s="56" t="s">
        <v>47</v>
      </c>
      <c r="B38" s="57"/>
      <c r="C38" s="57"/>
      <c r="D38" s="57"/>
      <c r="E38" s="57"/>
      <c r="F38" s="57"/>
      <c r="G38" s="57"/>
    </row>
    <row r="39" spans="1:7" ht="26.25" customHeight="1" x14ac:dyDescent="0.3">
      <c r="A39" s="56" t="s">
        <v>48</v>
      </c>
      <c r="B39" s="57"/>
      <c r="C39" s="57"/>
      <c r="D39" s="57"/>
      <c r="E39" s="57"/>
      <c r="F39" s="57"/>
      <c r="G39" s="57"/>
    </row>
    <row r="40" spans="1:7" ht="35.25" customHeight="1" x14ac:dyDescent="0.3">
      <c r="A40" s="56" t="s">
        <v>49</v>
      </c>
      <c r="B40" s="57"/>
      <c r="C40" s="57"/>
      <c r="D40" s="57"/>
      <c r="E40" s="57"/>
      <c r="F40" s="57"/>
      <c r="G40" s="57"/>
    </row>
    <row r="42" spans="1:7" x14ac:dyDescent="0.25">
      <c r="C42" s="1" t="s">
        <v>50</v>
      </c>
    </row>
    <row r="44" spans="1:7" x14ac:dyDescent="0.25">
      <c r="B44" s="1" t="s">
        <v>51</v>
      </c>
      <c r="C44" s="1" t="s">
        <v>63</v>
      </c>
      <c r="F44" s="28"/>
    </row>
    <row r="46" spans="1:7" x14ac:dyDescent="0.25">
      <c r="B46" s="1" t="s">
        <v>52</v>
      </c>
      <c r="F46" s="28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6692913385826772" right="0.51181102362204722" top="0.15748031496062992" bottom="0.15748031496062992" header="0.15748031496062992" footer="0.15748031496062992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view="pageBreakPreview" topLeftCell="A19" zoomScale="60" zoomScaleNormal="75" workbookViewId="0">
      <selection activeCell="A38" sqref="A38:G38"/>
    </sheetView>
  </sheetViews>
  <sheetFormatPr defaultColWidth="9.140625" defaultRowHeight="15.75" x14ac:dyDescent="0.25"/>
  <cols>
    <col min="1" max="1" width="12.140625" style="1" customWidth="1"/>
    <col min="2" max="2" width="48" style="1" customWidth="1"/>
    <col min="3" max="3" width="26.5703125" style="1" customWidth="1"/>
    <col min="4" max="4" width="14.7109375" style="1" customWidth="1"/>
    <col min="5" max="5" width="12.42578125" style="1" customWidth="1"/>
    <col min="6" max="6" width="32.7109375" style="26" customWidth="1"/>
    <col min="7" max="7" width="15.5703125" style="3" customWidth="1"/>
    <col min="8" max="8" width="24.140625" style="1" customWidth="1"/>
    <col min="9" max="16384" width="9.140625" style="1"/>
  </cols>
  <sheetData>
    <row r="1" spans="1:7" x14ac:dyDescent="0.25">
      <c r="F1" s="2"/>
    </row>
    <row r="2" spans="1:7" ht="48" customHeight="1" x14ac:dyDescent="0.25">
      <c r="B2" s="58" t="s">
        <v>99</v>
      </c>
      <c r="C2" s="58"/>
      <c r="D2" s="58"/>
      <c r="E2" s="58"/>
      <c r="F2" s="58"/>
      <c r="G2" s="59"/>
    </row>
    <row r="3" spans="1:7" x14ac:dyDescent="0.25">
      <c r="B3" s="1" t="s">
        <v>45</v>
      </c>
      <c r="F3" s="2"/>
      <c r="G3" s="51">
        <v>44834</v>
      </c>
    </row>
    <row r="4" spans="1:7" x14ac:dyDescent="0.25">
      <c r="F4" s="2"/>
      <c r="G4" s="27"/>
    </row>
    <row r="5" spans="1:7" ht="99.75" customHeight="1" x14ac:dyDescent="0.3">
      <c r="A5" s="56" t="s">
        <v>64</v>
      </c>
      <c r="B5" s="57"/>
      <c r="C5" s="57"/>
      <c r="D5" s="57"/>
      <c r="E5" s="57"/>
      <c r="F5" s="57"/>
      <c r="G5" s="57"/>
    </row>
    <row r="6" spans="1:7" ht="57" customHeight="1" x14ac:dyDescent="0.3">
      <c r="A6" s="56" t="s">
        <v>46</v>
      </c>
      <c r="B6" s="57"/>
      <c r="C6" s="57"/>
      <c r="D6" s="57"/>
      <c r="E6" s="57"/>
      <c r="F6" s="57"/>
      <c r="G6" s="57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</v>
      </c>
      <c r="G7" s="6" t="s">
        <v>6</v>
      </c>
    </row>
    <row r="8" spans="1:7" ht="47.25" x14ac:dyDescent="0.25">
      <c r="A8" s="4">
        <v>1</v>
      </c>
      <c r="B8" s="7" t="s">
        <v>11</v>
      </c>
      <c r="C8" s="4" t="s">
        <v>12</v>
      </c>
      <c r="D8" s="8">
        <v>0.34</v>
      </c>
      <c r="E8" s="8">
        <v>9929.6</v>
      </c>
      <c r="F8" s="5" t="s">
        <v>13</v>
      </c>
      <c r="G8" s="9">
        <f>D8*E8</f>
        <v>3376.0640000000003</v>
      </c>
    </row>
    <row r="9" spans="1:7" ht="35.25" customHeight="1" x14ac:dyDescent="0.25">
      <c r="A9" s="4">
        <f t="shared" ref="A9:A27" si="0">A8+1</f>
        <v>2</v>
      </c>
      <c r="B9" s="7" t="s">
        <v>54</v>
      </c>
      <c r="C9" s="4" t="s">
        <v>12</v>
      </c>
      <c r="D9" s="8">
        <v>0.08</v>
      </c>
      <c r="E9" s="8">
        <v>9929.6</v>
      </c>
      <c r="F9" s="5" t="s">
        <v>13</v>
      </c>
      <c r="G9" s="9">
        <f t="shared" ref="G9:G27" si="1">D9*E9</f>
        <v>794.36800000000005</v>
      </c>
    </row>
    <row r="10" spans="1:7" ht="47.25" x14ac:dyDescent="0.25">
      <c r="A10" s="4">
        <f t="shared" si="0"/>
        <v>3</v>
      </c>
      <c r="B10" s="7" t="s">
        <v>15</v>
      </c>
      <c r="C10" s="4" t="s">
        <v>14</v>
      </c>
      <c r="D10" s="8">
        <v>0.17</v>
      </c>
      <c r="E10" s="8">
        <v>9929.6</v>
      </c>
      <c r="F10" s="5" t="s">
        <v>13</v>
      </c>
      <c r="G10" s="9">
        <f t="shared" si="1"/>
        <v>1688.0320000000002</v>
      </c>
    </row>
    <row r="11" spans="1:7" ht="41.25" customHeight="1" x14ac:dyDescent="0.25">
      <c r="A11" s="4">
        <f t="shared" si="0"/>
        <v>4</v>
      </c>
      <c r="B11" s="7" t="s">
        <v>16</v>
      </c>
      <c r="C11" s="4" t="s">
        <v>17</v>
      </c>
      <c r="D11" s="8">
        <v>7.0000000000000007E-2</v>
      </c>
      <c r="E11" s="8">
        <v>9929.6</v>
      </c>
      <c r="F11" s="5" t="s">
        <v>13</v>
      </c>
      <c r="G11" s="9">
        <f t="shared" si="1"/>
        <v>695.07200000000012</v>
      </c>
    </row>
    <row r="12" spans="1:7" ht="78.75" x14ac:dyDescent="0.25">
      <c r="A12" s="4">
        <f t="shared" si="0"/>
        <v>5</v>
      </c>
      <c r="B12" s="7" t="s">
        <v>18</v>
      </c>
      <c r="C12" s="4" t="s">
        <v>19</v>
      </c>
      <c r="D12" s="8">
        <v>0.04</v>
      </c>
      <c r="E12" s="8">
        <v>9929.6</v>
      </c>
      <c r="F12" s="5" t="s">
        <v>13</v>
      </c>
      <c r="G12" s="9">
        <f t="shared" si="1"/>
        <v>397.18400000000003</v>
      </c>
    </row>
    <row r="13" spans="1:7" ht="53.25" customHeight="1" x14ac:dyDescent="0.25">
      <c r="A13" s="4">
        <f t="shared" si="0"/>
        <v>6</v>
      </c>
      <c r="B13" s="7" t="s">
        <v>21</v>
      </c>
      <c r="C13" s="4" t="s">
        <v>22</v>
      </c>
      <c r="D13" s="8">
        <v>0.21</v>
      </c>
      <c r="E13" s="8">
        <v>9929.6</v>
      </c>
      <c r="F13" s="5" t="s">
        <v>13</v>
      </c>
      <c r="G13" s="9">
        <f t="shared" si="1"/>
        <v>2085.2159999999999</v>
      </c>
    </row>
    <row r="14" spans="1:7" ht="36" customHeight="1" x14ac:dyDescent="0.25">
      <c r="A14" s="4">
        <f t="shared" si="0"/>
        <v>7</v>
      </c>
      <c r="B14" s="7" t="s">
        <v>58</v>
      </c>
      <c r="C14" s="4" t="s">
        <v>24</v>
      </c>
      <c r="D14" s="8">
        <v>0.19</v>
      </c>
      <c r="E14" s="8">
        <v>9929.6</v>
      </c>
      <c r="F14" s="5" t="s">
        <v>13</v>
      </c>
      <c r="G14" s="9">
        <f t="shared" si="1"/>
        <v>1886.624</v>
      </c>
    </row>
    <row r="15" spans="1:7" ht="31.5" x14ac:dyDescent="0.25">
      <c r="A15" s="4">
        <f t="shared" si="0"/>
        <v>8</v>
      </c>
      <c r="B15" s="7" t="s">
        <v>25</v>
      </c>
      <c r="C15" s="4" t="s">
        <v>24</v>
      </c>
      <c r="D15" s="8">
        <v>0.2</v>
      </c>
      <c r="E15" s="8">
        <v>9929.6</v>
      </c>
      <c r="F15" s="5" t="s">
        <v>13</v>
      </c>
      <c r="G15" s="9">
        <f t="shared" si="1"/>
        <v>1985.92</v>
      </c>
    </row>
    <row r="16" spans="1:7" ht="33" customHeight="1" x14ac:dyDescent="0.25">
      <c r="A16" s="4">
        <f t="shared" si="0"/>
        <v>9</v>
      </c>
      <c r="B16" s="7" t="s">
        <v>26</v>
      </c>
      <c r="C16" s="4" t="s">
        <v>12</v>
      </c>
      <c r="D16" s="8">
        <v>0.54</v>
      </c>
      <c r="E16" s="8">
        <v>9929.6</v>
      </c>
      <c r="F16" s="5" t="s">
        <v>55</v>
      </c>
      <c r="G16" s="9">
        <f t="shared" si="1"/>
        <v>5361.9840000000004</v>
      </c>
    </row>
    <row r="17" spans="1:7" ht="27" customHeight="1" x14ac:dyDescent="0.25">
      <c r="A17" s="4">
        <f t="shared" si="0"/>
        <v>10</v>
      </c>
      <c r="B17" s="7" t="s">
        <v>27</v>
      </c>
      <c r="C17" s="4" t="s">
        <v>12</v>
      </c>
      <c r="D17" s="8">
        <v>0.46</v>
      </c>
      <c r="E17" s="8">
        <v>9929.6</v>
      </c>
      <c r="F17" s="5" t="s">
        <v>55</v>
      </c>
      <c r="G17" s="9">
        <f t="shared" si="1"/>
        <v>4567.616</v>
      </c>
    </row>
    <row r="18" spans="1:7" ht="27" customHeight="1" x14ac:dyDescent="0.25">
      <c r="A18" s="4">
        <f t="shared" si="0"/>
        <v>11</v>
      </c>
      <c r="B18" s="7" t="s">
        <v>28</v>
      </c>
      <c r="C18" s="4" t="s">
        <v>24</v>
      </c>
      <c r="D18" s="8">
        <v>0.05</v>
      </c>
      <c r="E18" s="8">
        <v>9929.6</v>
      </c>
      <c r="F18" s="5" t="s">
        <v>29</v>
      </c>
      <c r="G18" s="9">
        <f t="shared" si="1"/>
        <v>496.48</v>
      </c>
    </row>
    <row r="19" spans="1:7" ht="59.25" customHeight="1" x14ac:dyDescent="0.25">
      <c r="A19" s="4">
        <f t="shared" si="0"/>
        <v>12</v>
      </c>
      <c r="B19" s="7" t="s">
        <v>30</v>
      </c>
      <c r="C19" s="4" t="s">
        <v>24</v>
      </c>
      <c r="D19" s="8">
        <v>0.08</v>
      </c>
      <c r="E19" s="8">
        <v>9929.6</v>
      </c>
      <c r="F19" s="5" t="s">
        <v>60</v>
      </c>
      <c r="G19" s="9">
        <f t="shared" si="1"/>
        <v>794.36800000000005</v>
      </c>
    </row>
    <row r="20" spans="1:7" ht="42" customHeight="1" x14ac:dyDescent="0.25">
      <c r="A20" s="4">
        <f t="shared" si="0"/>
        <v>13</v>
      </c>
      <c r="B20" s="7" t="s">
        <v>56</v>
      </c>
      <c r="C20" s="4" t="s">
        <v>31</v>
      </c>
      <c r="D20" s="8">
        <v>0.4</v>
      </c>
      <c r="E20" s="8">
        <v>9929.6</v>
      </c>
      <c r="F20" s="5" t="s">
        <v>20</v>
      </c>
      <c r="G20" s="9">
        <f t="shared" si="1"/>
        <v>3971.84</v>
      </c>
    </row>
    <row r="21" spans="1:7" ht="47.25" customHeight="1" x14ac:dyDescent="0.25">
      <c r="A21" s="4">
        <f t="shared" si="0"/>
        <v>14</v>
      </c>
      <c r="B21" s="7" t="s">
        <v>42</v>
      </c>
      <c r="C21" s="4" t="s">
        <v>22</v>
      </c>
      <c r="D21" s="8">
        <v>1.3</v>
      </c>
      <c r="E21" s="8">
        <v>9929.6</v>
      </c>
      <c r="F21" s="5" t="s">
        <v>55</v>
      </c>
      <c r="G21" s="9">
        <f>D21*E21</f>
        <v>12908.480000000001</v>
      </c>
    </row>
    <row r="22" spans="1:7" ht="47.25" x14ac:dyDescent="0.25">
      <c r="A22" s="4">
        <f t="shared" si="0"/>
        <v>15</v>
      </c>
      <c r="B22" s="7" t="s">
        <v>62</v>
      </c>
      <c r="C22" s="4" t="s">
        <v>57</v>
      </c>
      <c r="D22" s="8">
        <v>2.33</v>
      </c>
      <c r="E22" s="8">
        <v>9929.6</v>
      </c>
      <c r="F22" s="5" t="s">
        <v>32</v>
      </c>
      <c r="G22" s="9">
        <f t="shared" si="1"/>
        <v>23135.968000000001</v>
      </c>
    </row>
    <row r="23" spans="1:7" ht="31.5" x14ac:dyDescent="0.25">
      <c r="A23" s="4">
        <f>A22+1</f>
        <v>16</v>
      </c>
      <c r="B23" s="10" t="s">
        <v>33</v>
      </c>
      <c r="C23" s="12" t="s">
        <v>34</v>
      </c>
      <c r="D23" s="8">
        <f>6095.96*1.04</f>
        <v>6339.7984000000006</v>
      </c>
      <c r="E23" s="8">
        <v>4</v>
      </c>
      <c r="F23" s="5" t="s">
        <v>55</v>
      </c>
      <c r="G23" s="9">
        <f t="shared" si="1"/>
        <v>25359.193600000002</v>
      </c>
    </row>
    <row r="24" spans="1:7" ht="21.75" customHeight="1" x14ac:dyDescent="0.25">
      <c r="A24" s="4">
        <f t="shared" si="0"/>
        <v>17</v>
      </c>
      <c r="B24" s="10" t="s">
        <v>35</v>
      </c>
      <c r="C24" s="12" t="s">
        <v>12</v>
      </c>
      <c r="D24" s="8">
        <v>1.81</v>
      </c>
      <c r="E24" s="8">
        <v>9929.6</v>
      </c>
      <c r="F24" s="5" t="s">
        <v>55</v>
      </c>
      <c r="G24" s="9">
        <f t="shared" si="1"/>
        <v>17972.576000000001</v>
      </c>
    </row>
    <row r="25" spans="1:7" ht="18.75" customHeight="1" x14ac:dyDescent="0.25">
      <c r="A25" s="4">
        <f t="shared" si="0"/>
        <v>18</v>
      </c>
      <c r="B25" s="10" t="s">
        <v>36</v>
      </c>
      <c r="C25" s="12" t="s">
        <v>37</v>
      </c>
      <c r="D25" s="8">
        <v>0.26</v>
      </c>
      <c r="E25" s="8">
        <v>9929.6</v>
      </c>
      <c r="F25" s="5" t="s">
        <v>55</v>
      </c>
      <c r="G25" s="9">
        <f t="shared" si="1"/>
        <v>2581.6960000000004</v>
      </c>
    </row>
    <row r="26" spans="1:7" ht="36" customHeight="1" x14ac:dyDescent="0.25">
      <c r="A26" s="4">
        <f t="shared" si="0"/>
        <v>19</v>
      </c>
      <c r="B26" s="13" t="s">
        <v>38</v>
      </c>
      <c r="C26" s="11" t="s">
        <v>12</v>
      </c>
      <c r="D26" s="8">
        <v>1.44</v>
      </c>
      <c r="E26" s="8">
        <v>9929.6</v>
      </c>
      <c r="F26" s="5" t="s">
        <v>55</v>
      </c>
      <c r="G26" s="9">
        <f t="shared" si="1"/>
        <v>14298.624</v>
      </c>
    </row>
    <row r="27" spans="1:7" s="18" customFormat="1" ht="47.25" x14ac:dyDescent="0.25">
      <c r="A27" s="14">
        <f t="shared" si="0"/>
        <v>20</v>
      </c>
      <c r="B27" s="15" t="s">
        <v>92</v>
      </c>
      <c r="C27" s="16" t="s">
        <v>12</v>
      </c>
      <c r="D27" s="17">
        <v>2.79</v>
      </c>
      <c r="E27" s="16">
        <v>9929.6</v>
      </c>
      <c r="F27" s="52" t="s">
        <v>23</v>
      </c>
      <c r="G27" s="9">
        <f t="shared" si="1"/>
        <v>27703.584000000003</v>
      </c>
    </row>
    <row r="28" spans="1:7" s="19" customFormat="1" x14ac:dyDescent="0.25">
      <c r="A28" s="60" t="s">
        <v>41</v>
      </c>
      <c r="B28" s="61"/>
      <c r="C28" s="60"/>
      <c r="D28" s="60"/>
      <c r="E28" s="60"/>
      <c r="F28" s="60"/>
      <c r="G28" s="53">
        <f>SUM(G8:G27)</f>
        <v>152060.88959999999</v>
      </c>
    </row>
    <row r="29" spans="1:7" s="18" customFormat="1" x14ac:dyDescent="0.25">
      <c r="A29" s="62" t="s">
        <v>40</v>
      </c>
      <c r="B29" s="62"/>
      <c r="C29" s="62"/>
      <c r="D29" s="62"/>
      <c r="E29" s="62"/>
      <c r="F29" s="62"/>
      <c r="G29" s="62"/>
    </row>
    <row r="30" spans="1:7" s="18" customFormat="1" ht="56.25" customHeight="1" x14ac:dyDescent="0.25">
      <c r="A30" s="20" t="s">
        <v>0</v>
      </c>
      <c r="B30" s="20" t="s">
        <v>1</v>
      </c>
      <c r="C30" s="20" t="s">
        <v>2</v>
      </c>
      <c r="D30" s="20" t="s">
        <v>3</v>
      </c>
      <c r="E30" s="20" t="s">
        <v>4</v>
      </c>
      <c r="F30" s="21" t="s">
        <v>5</v>
      </c>
      <c r="G30" s="20" t="s">
        <v>6</v>
      </c>
    </row>
    <row r="31" spans="1:7" s="18" customFormat="1" ht="30" customHeight="1" x14ac:dyDescent="0.25">
      <c r="A31" s="20">
        <v>1</v>
      </c>
      <c r="B31" s="22" t="s">
        <v>59</v>
      </c>
      <c r="C31" s="23"/>
      <c r="D31" s="17"/>
      <c r="E31" s="20"/>
      <c r="F31" s="21" t="s">
        <v>61</v>
      </c>
      <c r="G31" s="35">
        <v>17596.509999999998</v>
      </c>
    </row>
    <row r="32" spans="1:7" s="18" customFormat="1" ht="36.6" hidden="1" customHeight="1" x14ac:dyDescent="0.25">
      <c r="A32" s="20">
        <v>2</v>
      </c>
      <c r="B32" s="15" t="s">
        <v>7</v>
      </c>
      <c r="C32" s="20" t="s">
        <v>8</v>
      </c>
      <c r="D32" s="34">
        <v>14.62</v>
      </c>
      <c r="E32" s="34">
        <v>3600</v>
      </c>
      <c r="F32" s="21" t="s">
        <v>9</v>
      </c>
      <c r="G32" s="17">
        <v>0</v>
      </c>
    </row>
    <row r="33" spans="1:7" s="18" customFormat="1" ht="34.5" hidden="1" customHeight="1" x14ac:dyDescent="0.25">
      <c r="A33" s="20">
        <f>A32+1</f>
        <v>3</v>
      </c>
      <c r="B33" s="15" t="s">
        <v>10</v>
      </c>
      <c r="C33" s="20" t="s">
        <v>8</v>
      </c>
      <c r="D33" s="34">
        <v>10.55</v>
      </c>
      <c r="E33" s="34">
        <v>3600</v>
      </c>
      <c r="F33" s="21" t="s">
        <v>9</v>
      </c>
      <c r="G33" s="17">
        <v>0</v>
      </c>
    </row>
    <row r="34" spans="1:7" s="25" customFormat="1" x14ac:dyDescent="0.25">
      <c r="A34" s="63" t="s">
        <v>41</v>
      </c>
      <c r="B34" s="63"/>
      <c r="C34" s="63"/>
      <c r="D34" s="63"/>
      <c r="E34" s="63"/>
      <c r="F34" s="63"/>
      <c r="G34" s="24">
        <f>SUM(G31:G33)</f>
        <v>17596.509999999998</v>
      </c>
    </row>
    <row r="35" spans="1:7" s="19" customFormat="1" x14ac:dyDescent="0.25">
      <c r="A35" s="60" t="s">
        <v>44</v>
      </c>
      <c r="B35" s="60"/>
      <c r="C35" s="60"/>
      <c r="D35" s="60"/>
      <c r="E35" s="60"/>
      <c r="F35" s="60"/>
      <c r="G35" s="53">
        <f>G28+G34</f>
        <v>169657.3996</v>
      </c>
    </row>
    <row r="36" spans="1:7" ht="30.75" customHeight="1" x14ac:dyDescent="0.3">
      <c r="A36" s="64" t="s">
        <v>100</v>
      </c>
      <c r="B36" s="65"/>
      <c r="C36" s="65"/>
      <c r="D36" s="65"/>
      <c r="E36" s="65"/>
      <c r="F36" s="65"/>
      <c r="G36" s="65"/>
    </row>
    <row r="37" spans="1:7" ht="27.75" customHeight="1" x14ac:dyDescent="0.3">
      <c r="A37" s="64" t="s">
        <v>101</v>
      </c>
      <c r="B37" s="57"/>
      <c r="C37" s="57"/>
      <c r="D37" s="57"/>
      <c r="E37" s="57"/>
      <c r="F37" s="57"/>
      <c r="G37" s="57"/>
    </row>
    <row r="38" spans="1:7" ht="27.75" customHeight="1" x14ac:dyDescent="0.3">
      <c r="A38" s="56" t="s">
        <v>47</v>
      </c>
      <c r="B38" s="57"/>
      <c r="C38" s="57"/>
      <c r="D38" s="57"/>
      <c r="E38" s="57"/>
      <c r="F38" s="57"/>
      <c r="G38" s="57"/>
    </row>
    <row r="39" spans="1:7" ht="26.25" customHeight="1" x14ac:dyDescent="0.3">
      <c r="A39" s="56" t="s">
        <v>48</v>
      </c>
      <c r="B39" s="57"/>
      <c r="C39" s="57"/>
      <c r="D39" s="57"/>
      <c r="E39" s="57"/>
      <c r="F39" s="57"/>
      <c r="G39" s="57"/>
    </row>
    <row r="40" spans="1:7" ht="35.25" customHeight="1" x14ac:dyDescent="0.3">
      <c r="A40" s="56" t="s">
        <v>49</v>
      </c>
      <c r="B40" s="57"/>
      <c r="C40" s="57"/>
      <c r="D40" s="57"/>
      <c r="E40" s="57"/>
      <c r="F40" s="57"/>
      <c r="G40" s="57"/>
    </row>
    <row r="42" spans="1:7" x14ac:dyDescent="0.25">
      <c r="C42" s="1" t="s">
        <v>50</v>
      </c>
    </row>
    <row r="44" spans="1:7" x14ac:dyDescent="0.25">
      <c r="B44" s="1" t="s">
        <v>51</v>
      </c>
      <c r="C44" s="1" t="s">
        <v>63</v>
      </c>
      <c r="F44" s="28"/>
    </row>
    <row r="46" spans="1:7" x14ac:dyDescent="0.25">
      <c r="B46" s="1" t="s">
        <v>52</v>
      </c>
      <c r="F46" s="28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6692913385826772" right="0.51181102362204722" top="0.15748031496062992" bottom="0.15748031496062992" header="0.15748031496062992" footer="0.15748031496062992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2023-01-31T07:10:56Z</dcterms:modified>
</cp:coreProperties>
</file>