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Костычева 6-2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31" i="1"/>
  <c r="C30" i="1"/>
  <c r="C33" i="1" s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C8" i="1"/>
  <c r="C27" i="1" s="1"/>
  <c r="C34" i="1" s="1"/>
  <c r="C35" i="1" s="1"/>
  <c r="C5" i="1"/>
</calcChain>
</file>

<file path=xl/sharedStrings.xml><?xml version="1.0" encoding="utf-8"?>
<sst xmlns="http://schemas.openxmlformats.org/spreadsheetml/2006/main" count="37" uniqueCount="32">
  <si>
    <t>Доходы и расходы ООО КА "Ирбис"  по управлению и обслуживанию МКД ул. Костычева д. 6 к 2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</si>
  <si>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</si>
  <si>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</si>
  <si>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</si>
  <si>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</si>
  <si>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</si>
  <si>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</si>
  <si>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</si>
  <si>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</si>
  <si>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</si>
  <si>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</si>
  <si>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</si>
  <si>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</si>
  <si>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</si>
  <si>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</si>
  <si>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 xml:space="preserve">Аварийное обслуживание, непредвиденные работы 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</si>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</sst>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sz val="12"/>
      <name val="Cambria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mbria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mbria"/>
      <family val="1"/>
      <charset val="204"/>
    </font>
    <font>
      <b/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libri Light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/>
    <xf numFmtId="4" fontId="1" fillId="0" borderId="0" xfId="0" applyNumberFormat="1" applyFont="1" applyFill="1" applyAlignment="1">
      <alignment horizontal="center"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5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8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justify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wrapText="1"/>
    </xf>
    <xf numFmtId="0" fontId="1" fillId="0" borderId="2" xfId="0" applyFont="1" applyBorder="1" applyAlignment="1">
      <alignment horizontal="justify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0" xfId="0" applyFont="1" applyFill="1"/>
    <xf numFmtId="0" fontId="12" fillId="4" borderId="1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2" borderId="0" xfId="0" applyFont="1" applyFill="1"/>
    <xf numFmtId="0" fontId="13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right"/>
    </xf>
    <xf numFmtId="4" fontId="1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1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0" fontId="7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8" fillId="0" borderId="0" xfId="0" applyFont="1" applyAlignment="1">
      <alignment horizontal="justify" wrapText="1"/>
    </xf>
    <xf numFmtId="4" fontId="8" fillId="0" borderId="0" xfId="0" applyNumberFormat="1" applyFont="1" applyFill="1"/>
    <xf numFmtId="0" fontId="8" fillId="0" borderId="0" xfId="0" applyFont="1" applyAlignment="1">
      <alignment wrapText="1"/>
    </xf>
    <xf numFmtId="0" fontId="7" fillId="0" borderId="0" xfId="0" applyFont="1" applyAlignment="1">
      <alignment horizontal="justify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6%20&#1082;%202/&#1082;&#1086;&#1089;&#1090;&#1099;&#1095;&#1077;&#1074;&#1072;%206%20&#1082;&#1086;&#1088;&#108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978.59199999999998</v>
          </cell>
        </row>
        <row r="9">
          <cell r="G9">
            <v>244.648</v>
          </cell>
        </row>
        <row r="10">
          <cell r="G10">
            <v>458.71499999999997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581.03899999999999</v>
          </cell>
        </row>
        <row r="14">
          <cell r="G14">
            <v>519.87700000000007</v>
          </cell>
        </row>
        <row r="15">
          <cell r="G15">
            <v>550.45799999999997</v>
          </cell>
        </row>
        <row r="16">
          <cell r="G16">
            <v>1529.05</v>
          </cell>
        </row>
        <row r="17">
          <cell r="G17">
            <v>1284.4019999999998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1651.374</v>
          </cell>
        </row>
        <row r="21">
          <cell r="G21">
            <v>3792.0439999999999</v>
          </cell>
        </row>
        <row r="22">
          <cell r="G22">
            <v>13302.734999999999</v>
          </cell>
        </row>
        <row r="23">
          <cell r="G23">
            <v>3700.3009999999999</v>
          </cell>
        </row>
        <row r="24">
          <cell r="G24">
            <v>397.553</v>
          </cell>
        </row>
        <row r="25">
          <cell r="G25">
            <v>3761.4629999999997</v>
          </cell>
        </row>
        <row r="26">
          <cell r="G26">
            <v>3455.6529999999998</v>
          </cell>
        </row>
      </sheetData>
      <sheetData sheetId="1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3455.6529999999998</v>
          </cell>
        </row>
        <row r="30">
          <cell r="G30">
            <v>114.52</v>
          </cell>
        </row>
      </sheetData>
      <sheetData sheetId="2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3455.6529999999998</v>
          </cell>
        </row>
      </sheetData>
      <sheetData sheetId="3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3455.6529999999998</v>
          </cell>
        </row>
      </sheetData>
      <sheetData sheetId="4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3455.6529999999998</v>
          </cell>
        </row>
        <row r="30">
          <cell r="G30">
            <v>388.9</v>
          </cell>
        </row>
      </sheetData>
      <sheetData sheetId="5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3455.6529999999998</v>
          </cell>
        </row>
        <row r="30">
          <cell r="G30">
            <v>6979.0599999999995</v>
          </cell>
        </row>
      </sheetData>
      <sheetData sheetId="6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3608.5579999999995</v>
          </cell>
        </row>
        <row r="30">
          <cell r="G30">
            <v>5946.76</v>
          </cell>
        </row>
      </sheetData>
      <sheetData sheetId="7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3608.5579999999995</v>
          </cell>
        </row>
        <row r="30">
          <cell r="G30">
            <v>6738.12</v>
          </cell>
        </row>
        <row r="31">
          <cell r="G31">
            <v>22496</v>
          </cell>
        </row>
        <row r="32">
          <cell r="G32">
            <v>16224</v>
          </cell>
        </row>
      </sheetData>
      <sheetData sheetId="8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3608.5579999999995</v>
          </cell>
        </row>
        <row r="30">
          <cell r="G30">
            <v>6928.78</v>
          </cell>
        </row>
      </sheetData>
      <sheetData sheetId="9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3608.5579999999995</v>
          </cell>
        </row>
      </sheetData>
      <sheetData sheetId="10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3608.5579999999995</v>
          </cell>
        </row>
      </sheetData>
      <sheetData sheetId="11">
        <row r="8">
          <cell r="G8">
            <v>1009.173</v>
          </cell>
        </row>
        <row r="9">
          <cell r="G9">
            <v>244.648</v>
          </cell>
        </row>
        <row r="10">
          <cell r="G10">
            <v>489.29599999999999</v>
          </cell>
        </row>
        <row r="11">
          <cell r="G11">
            <v>214.06700000000001</v>
          </cell>
        </row>
        <row r="12">
          <cell r="G12">
            <v>122.324</v>
          </cell>
        </row>
        <row r="13">
          <cell r="G13">
            <v>611.62</v>
          </cell>
        </row>
        <row r="14">
          <cell r="G14">
            <v>550.45799999999997</v>
          </cell>
        </row>
        <row r="15">
          <cell r="G15">
            <v>581.03899999999999</v>
          </cell>
        </row>
        <row r="16">
          <cell r="G16">
            <v>1590.212</v>
          </cell>
        </row>
        <row r="17">
          <cell r="G17">
            <v>1345.5640000000001</v>
          </cell>
        </row>
        <row r="18">
          <cell r="G18">
            <v>152.905</v>
          </cell>
        </row>
        <row r="19">
          <cell r="G19">
            <v>244.648</v>
          </cell>
        </row>
        <row r="20">
          <cell r="G20">
            <v>1712.5360000000001</v>
          </cell>
        </row>
        <row r="21">
          <cell r="G21">
            <v>4189.5969999999998</v>
          </cell>
        </row>
        <row r="22">
          <cell r="G22">
            <v>13792.030999999999</v>
          </cell>
        </row>
        <row r="23">
          <cell r="G23">
            <v>3822.625</v>
          </cell>
        </row>
        <row r="24">
          <cell r="G24">
            <v>397.553</v>
          </cell>
        </row>
        <row r="25">
          <cell r="G25">
            <v>3883.7869999999998</v>
          </cell>
        </row>
        <row r="26">
          <cell r="G26">
            <v>3608.5579999999995</v>
          </cell>
        </row>
        <row r="30">
          <cell r="G30">
            <v>7657.5700000000006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tabSelected="1" topLeftCell="B1" zoomScale="70" zoomScaleNormal="70" workbookViewId="0">
      <selection activeCell="C4" sqref="C4:C6"/>
    </sheetView>
  </sheetViews>
  <sheetFormatPr defaultColWidth="8.85546875" defaultRowHeight="15.75" x14ac:dyDescent="0.25"/>
  <cols>
    <col min="1" max="1" width="5.85546875" style="19" customWidth="1"/>
    <col min="2" max="2" width="90" style="19" customWidth="1"/>
    <col min="3" max="3" width="45.7109375" style="2" customWidth="1"/>
    <col min="4" max="6" width="27.42578125" style="19" customWidth="1"/>
    <col min="7" max="16384" width="8.85546875" style="19"/>
  </cols>
  <sheetData>
    <row r="1" spans="1:3" s="1" customFormat="1" x14ac:dyDescent="0.25">
      <c r="C1" s="2"/>
    </row>
    <row r="2" spans="1:3" s="3" customFormat="1" ht="48.75" customHeight="1" x14ac:dyDescent="0.25">
      <c r="B2" s="4" t="s">
        <v>0</v>
      </c>
      <c r="C2" s="5"/>
    </row>
    <row r="3" spans="1:3" s="9" customFormat="1" ht="18.75" customHeight="1" x14ac:dyDescent="0.25">
      <c r="A3" s="6"/>
      <c r="B3" s="7"/>
      <c r="C3" s="8"/>
    </row>
    <row r="4" spans="1:3" s="13" customFormat="1" ht="55.5" customHeight="1" x14ac:dyDescent="0.25">
      <c r="A4" s="10">
        <v>1</v>
      </c>
      <c r="B4" s="11" t="s">
        <v>1</v>
      </c>
      <c r="C4" s="12">
        <v>545387.84</v>
      </c>
    </row>
    <row r="5" spans="1:3" s="1" customFormat="1" ht="69.75" customHeight="1" x14ac:dyDescent="0.25">
      <c r="A5" s="14">
        <v>2</v>
      </c>
      <c r="B5" s="11" t="s">
        <v>2</v>
      </c>
      <c r="C5" s="15">
        <f>463160.1+72546.44</f>
        <v>535706.54</v>
      </c>
    </row>
    <row r="6" spans="1:3" s="1" customFormat="1" ht="42.75" customHeight="1" x14ac:dyDescent="0.25">
      <c r="A6" s="14">
        <v>3</v>
      </c>
      <c r="B6" s="11" t="s">
        <v>3</v>
      </c>
      <c r="C6" s="15">
        <v>131088.01999999999</v>
      </c>
    </row>
    <row r="7" spans="1:3" ht="53.45" customHeight="1" x14ac:dyDescent="0.25">
      <c r="A7" s="16" t="s">
        <v>4</v>
      </c>
      <c r="B7" s="17" t="s">
        <v>5</v>
      </c>
      <c r="C7" s="18" t="s">
        <v>6</v>
      </c>
    </row>
    <row r="8" spans="1:3" ht="42.75" customHeight="1" x14ac:dyDescent="0.25">
      <c r="A8" s="16">
        <v>1</v>
      </c>
      <c r="B8" s="20" t="s">
        <v>7</v>
      </c>
      <c r="C8" s="21">
        <f>SUM([1]январь!G8,[1]февраль!G8,[1]март!G8,[1]апрель!G8,[1]май!G8,[1]июнь!G8+[1]июль!G8+[1]август!G8+[1]сент!G8+[1]окт!G8+[1]ноя!G8+[1]дек!G8)</f>
        <v>12079.494999999999</v>
      </c>
    </row>
    <row r="9" spans="1:3" ht="66" customHeight="1" x14ac:dyDescent="0.25">
      <c r="A9" s="16">
        <f t="shared" ref="A9:A26" si="0">A8+1</f>
        <v>2</v>
      </c>
      <c r="B9" s="20" t="s">
        <v>8</v>
      </c>
      <c r="C9" s="21">
        <f>SUM([1]январь!G9,[1]февраль!G9,[1]март!G9,[1]апрель!G9,[1]май!G9,[1]июнь!G9+[1]июль!G9+[1]август!G9+[1]сент!G9+[1]окт!G9+[1]ноя!G9+[1]дек!G9)</f>
        <v>2935.7759999999998</v>
      </c>
    </row>
    <row r="10" spans="1:3" ht="69" customHeight="1" x14ac:dyDescent="0.25">
      <c r="A10" s="16">
        <f t="shared" si="0"/>
        <v>3</v>
      </c>
      <c r="B10" s="20" t="s">
        <v>9</v>
      </c>
      <c r="C10" s="21">
        <f>SUM([1]январь!G10,[1]февраль!G10,[1]март!G10,[1]апрель!G10,[1]май!G10,[1]июнь!G10+[1]июль!G10+[1]август!G10+[1]сент!G10+[1]окт!G10+[1]ноя!G10+[1]дек!G10)</f>
        <v>5840.9709999999995</v>
      </c>
    </row>
    <row r="11" spans="1:3" ht="71.25" customHeight="1" x14ac:dyDescent="0.25">
      <c r="A11" s="16">
        <f t="shared" si="0"/>
        <v>4</v>
      </c>
      <c r="B11" s="20" t="s">
        <v>10</v>
      </c>
      <c r="C11" s="21">
        <f>SUM([1]январь!G11,[1]февраль!G11,[1]март!G11,[1]апрель!G11,[1]май!G11,[1]июнь!G11+[1]июль!G11+[1]август!G11+[1]сент!G11+[1]окт!G11+[1]ноя!G11+[1]дек!G11)</f>
        <v>2568.8040000000001</v>
      </c>
    </row>
    <row r="12" spans="1:3" x14ac:dyDescent="0.25">
      <c r="A12" s="16">
        <f t="shared" si="0"/>
        <v>5</v>
      </c>
      <c r="B12" s="20" t="s">
        <v>11</v>
      </c>
      <c r="C12" s="21">
        <f>SUM([1]январь!G12,[1]февраль!G12,[1]март!G12,[1]апрель!G12,[1]май!G12,[1]июнь!G12+[1]июль!G12+[1]август!G12+[1]сент!G12+[1]окт!G12+[1]ноя!G12+[1]дек!G12)</f>
        <v>1467.8879999999999</v>
      </c>
    </row>
    <row r="13" spans="1:3" ht="67.5" customHeight="1" x14ac:dyDescent="0.25">
      <c r="A13" s="16">
        <f t="shared" si="0"/>
        <v>6</v>
      </c>
      <c r="B13" s="20" t="s">
        <v>12</v>
      </c>
      <c r="C13" s="21">
        <f>SUM([1]январь!G13,[1]февраль!G13,[1]март!G13,[1]апрель!G13,[1]май!G13,[1]июнь!G13+[1]июль!G13+[1]август!G13+[1]сент!G13+[1]окт!G13+[1]ноя!G13+[1]дек!G13)</f>
        <v>7308.8590000000004</v>
      </c>
    </row>
    <row r="14" spans="1:3" ht="67.5" customHeight="1" x14ac:dyDescent="0.25">
      <c r="A14" s="16">
        <f t="shared" si="0"/>
        <v>7</v>
      </c>
      <c r="B14" s="20" t="s">
        <v>13</v>
      </c>
      <c r="C14" s="21">
        <f>SUM([1]январь!G14,[1]февраль!G14,[1]март!G14,[1]апрель!G14,[1]май!G14,[1]июнь!G14+[1]июль!G14+[1]август!G14+[1]сент!G14+[1]окт!G14+[1]ноя!G14+[1]дек!G14)</f>
        <v>6574.9150000000009</v>
      </c>
    </row>
    <row r="15" spans="1:3" x14ac:dyDescent="0.25">
      <c r="A15" s="16">
        <f t="shared" si="0"/>
        <v>8</v>
      </c>
      <c r="B15" s="20" t="s">
        <v>14</v>
      </c>
      <c r="C15" s="21">
        <f>SUM([1]январь!G15,[1]февраль!G15,[1]март!G15,[1]апрель!G15,[1]май!G15,[1]июнь!G15+[1]июль!G15+[1]август!G15+[1]сент!G15+[1]окт!G15+[1]ноя!G15+[1]дек!G15)</f>
        <v>6941.8869999999988</v>
      </c>
    </row>
    <row r="16" spans="1:3" ht="33" customHeight="1" x14ac:dyDescent="0.25">
      <c r="A16" s="16">
        <f t="shared" si="0"/>
        <v>9</v>
      </c>
      <c r="B16" s="20" t="s">
        <v>15</v>
      </c>
      <c r="C16" s="21">
        <f>SUM([1]январь!G16,[1]февраль!G16,[1]март!G16,[1]апрель!G16,[1]май!G16,[1]июнь!G16+[1]июль!G16+[1]август!G16+[1]сент!G16+[1]окт!G16+[1]ноя!G16+[1]дек!G16)</f>
        <v>19021.381999999998</v>
      </c>
    </row>
    <row r="17" spans="1:3" ht="33" customHeight="1" x14ac:dyDescent="0.25">
      <c r="A17" s="16">
        <f t="shared" si="0"/>
        <v>10</v>
      </c>
      <c r="B17" s="20" t="s">
        <v>16</v>
      </c>
      <c r="C17" s="21">
        <f>SUM([1]январь!G17,[1]февраль!G17,[1]март!G17,[1]апрель!G17,[1]май!G17,[1]июнь!G17+[1]июль!G17+[1]август!G17+[1]сент!G17+[1]окт!G17+[1]ноя!G17+[1]дек!G17)</f>
        <v>16085.606</v>
      </c>
    </row>
    <row r="18" spans="1:3" ht="41.25" customHeight="1" x14ac:dyDescent="0.25">
      <c r="A18" s="16">
        <f t="shared" si="0"/>
        <v>11</v>
      </c>
      <c r="B18" s="20" t="s">
        <v>17</v>
      </c>
      <c r="C18" s="21">
        <f>SUM([1]январь!G18,[1]февраль!G18,[1]март!G18,[1]апрель!G18,[1]май!G18,[1]июнь!G18+[1]июль!G18+[1]август!G18+[1]сент!G18+[1]окт!G18+[1]ноя!G18+[1]дек!G18)</f>
        <v>1834.8600000000001</v>
      </c>
    </row>
    <row r="19" spans="1:3" ht="38.450000000000003" customHeight="1" x14ac:dyDescent="0.25">
      <c r="A19" s="16">
        <f t="shared" si="0"/>
        <v>12</v>
      </c>
      <c r="B19" s="20" t="s">
        <v>18</v>
      </c>
      <c r="C19" s="21">
        <f>SUM([1]январь!G19,[1]февраль!G19,[1]март!G19,[1]апрель!G19,[1]май!G19,[1]июнь!G19+[1]июль!G19+[1]август!G19+[1]сент!G19+[1]окт!G19+[1]ноя!G19+[1]дек!G19)</f>
        <v>2935.7759999999998</v>
      </c>
    </row>
    <row r="20" spans="1:3" x14ac:dyDescent="0.25">
      <c r="A20" s="16">
        <f t="shared" si="0"/>
        <v>13</v>
      </c>
      <c r="B20" s="20" t="s">
        <v>19</v>
      </c>
      <c r="C20" s="21">
        <f>SUM([1]январь!G20,[1]февраль!G20,[1]март!G20,[1]апрель!G20,[1]май!G20,[1]июнь!G20+[1]июль!G20+[1]август!G20+[1]сент!G20+[1]окт!G20+[1]ноя!G20+[1]дек!G20)</f>
        <v>20489.27</v>
      </c>
    </row>
    <row r="21" spans="1:3" x14ac:dyDescent="0.25">
      <c r="A21" s="16">
        <f t="shared" si="0"/>
        <v>14</v>
      </c>
      <c r="B21" s="20" t="s">
        <v>20</v>
      </c>
      <c r="C21" s="21">
        <f>SUM([1]январь!G21,[1]февраль!G21,[1]март!G21,[1]апрель!G21,[1]май!G21,[1]июнь!G21+[1]июль!G21+[1]август!G21+[1]сент!G21+[1]окт!G21+[1]ноя!G21+[1]дек!G21)</f>
        <v>49877.611000000004</v>
      </c>
    </row>
    <row r="22" spans="1:3" ht="31.5" x14ac:dyDescent="0.25">
      <c r="A22" s="16">
        <f t="shared" si="0"/>
        <v>15</v>
      </c>
      <c r="B22" s="20" t="s">
        <v>21</v>
      </c>
      <c r="C22" s="21">
        <f>SUM([1]январь!G22,[1]февраль!G22,[1]март!G22,[1]апрель!G22,[1]май!G22,[1]июнь!G22+[1]июль!G22+[1]август!G22+[1]сент!G22+[1]окт!G22+[1]ноя!G22+[1]дек!G22)</f>
        <v>165015.076</v>
      </c>
    </row>
    <row r="23" spans="1:3" x14ac:dyDescent="0.25">
      <c r="A23" s="16">
        <f t="shared" si="0"/>
        <v>16</v>
      </c>
      <c r="B23" s="22" t="s">
        <v>22</v>
      </c>
      <c r="C23" s="21">
        <f>SUM([1]январь!G23,[1]февраль!G23,[1]март!G23,[1]апрель!G23,[1]май!G23,[1]июнь!G23+[1]июль!G23+[1]август!G23+[1]сент!G23+[1]окт!G23+[1]ноя!G23+[1]дек!G23)</f>
        <v>45749.175999999999</v>
      </c>
    </row>
    <row r="24" spans="1:3" x14ac:dyDescent="0.25">
      <c r="A24" s="16">
        <f t="shared" si="0"/>
        <v>17</v>
      </c>
      <c r="B24" s="22" t="s">
        <v>23</v>
      </c>
      <c r="C24" s="21">
        <f>SUM([1]январь!G24,[1]февраль!G24,[1]март!G24,[1]апрель!G24,[1]май!G24,[1]июнь!G24+[1]июль!G24+[1]август!G24+[1]сент!G24+[1]окт!G24+[1]ноя!G24+[1]дек!G24)</f>
        <v>4770.6359999999995</v>
      </c>
    </row>
    <row r="25" spans="1:3" ht="48.75" customHeight="1" x14ac:dyDescent="0.25">
      <c r="A25" s="16">
        <f t="shared" si="0"/>
        <v>18</v>
      </c>
      <c r="B25" s="23" t="s">
        <v>24</v>
      </c>
      <c r="C25" s="21">
        <f>SUM([1]январь!G25,[1]февраль!G25,[1]март!G25,[1]апрель!G25,[1]май!G25,[1]июнь!G25+[1]июль!G25+[1]август!G25+[1]сент!G25+[1]окт!G25+[1]ноя!G25+[1]дек!G25)</f>
        <v>46483.119999999995</v>
      </c>
    </row>
    <row r="26" spans="1:3" s="25" customFormat="1" ht="31.5" x14ac:dyDescent="0.25">
      <c r="A26" s="16">
        <f t="shared" si="0"/>
        <v>19</v>
      </c>
      <c r="B26" s="24" t="s">
        <v>25</v>
      </c>
      <c r="C26" s="21">
        <f>SUM([1]январь!G26,[1]февраль!G26,[1]март!G26,[1]апрель!G26,[1]май!G26,[1]июнь!G26+[1]июль!G26+[1]август!G26+[1]сент!G26+[1]окт!G26+[1]ноя!G26+[1]дек!G26)</f>
        <v>42385.266000000003</v>
      </c>
    </row>
    <row r="27" spans="1:3" s="28" customFormat="1" x14ac:dyDescent="0.25">
      <c r="A27" s="26" t="s">
        <v>26</v>
      </c>
      <c r="B27" s="27"/>
      <c r="C27" s="21">
        <f>SUM(C8:C26)</f>
        <v>460366.37399999995</v>
      </c>
    </row>
    <row r="28" spans="1:3" s="13" customFormat="1" x14ac:dyDescent="0.25">
      <c r="A28" s="29" t="s">
        <v>27</v>
      </c>
      <c r="B28" s="29"/>
      <c r="C28" s="21"/>
    </row>
    <row r="29" spans="1:3" s="31" customFormat="1" ht="56.25" customHeight="1" x14ac:dyDescent="0.25">
      <c r="A29" s="30" t="s">
        <v>4</v>
      </c>
      <c r="B29" s="30" t="s">
        <v>5</v>
      </c>
      <c r="C29" s="18" t="s">
        <v>6</v>
      </c>
    </row>
    <row r="30" spans="1:3" s="31" customFormat="1" ht="28.15" customHeight="1" x14ac:dyDescent="0.25">
      <c r="A30" s="30">
        <v>1</v>
      </c>
      <c r="B30" s="32" t="s">
        <v>27</v>
      </c>
      <c r="C30" s="21">
        <f>SUM([1]январь!G30,[1]февраль!G30,[1]март!G30,[1]апрель!G30,[1]май!G30,[1]июнь!G30+[1]июль!G30+[1]август!G30+[1]сент!G30+[1]окт!G30+[1]ноя!G30+[1]дек!G30)</f>
        <v>34753.71</v>
      </c>
    </row>
    <row r="31" spans="1:3" s="31" customFormat="1" ht="28.15" customHeight="1" x14ac:dyDescent="0.25">
      <c r="A31" s="30">
        <v>2</v>
      </c>
      <c r="B31" s="32" t="s">
        <v>28</v>
      </c>
      <c r="C31" s="21">
        <f>[1]август!G31</f>
        <v>22496</v>
      </c>
    </row>
    <row r="32" spans="1:3" s="31" customFormat="1" ht="28.15" customHeight="1" x14ac:dyDescent="0.25">
      <c r="A32" s="30">
        <v>3</v>
      </c>
      <c r="B32" s="32" t="s">
        <v>29</v>
      </c>
      <c r="C32" s="21">
        <f>[1]август!G32</f>
        <v>16224</v>
      </c>
    </row>
    <row r="33" spans="1:5" s="35" customFormat="1" x14ac:dyDescent="0.25">
      <c r="A33" s="33" t="s">
        <v>26</v>
      </c>
      <c r="B33" s="33"/>
      <c r="C33" s="34">
        <f>SUM(C30:C32)</f>
        <v>73473.709999999992</v>
      </c>
    </row>
    <row r="34" spans="1:5" s="28" customFormat="1" x14ac:dyDescent="0.25">
      <c r="A34" s="26" t="s">
        <v>30</v>
      </c>
      <c r="B34" s="26"/>
      <c r="C34" s="36">
        <f>C27+C33-0.01</f>
        <v>533840.07399999991</v>
      </c>
    </row>
    <row r="35" spans="1:5" s="40" customFormat="1" ht="26.25" customHeight="1" x14ac:dyDescent="0.3">
      <c r="A35" s="37"/>
      <c r="B35" s="38" t="s">
        <v>31</v>
      </c>
      <c r="C35" s="39">
        <f>C4-C34</f>
        <v>11547.766000000061</v>
      </c>
    </row>
    <row r="36" spans="1:5" s="40" customFormat="1" ht="27.75" customHeight="1" x14ac:dyDescent="0.3">
      <c r="A36" s="41"/>
      <c r="B36" s="42"/>
      <c r="C36" s="42"/>
    </row>
    <row r="37" spans="1:5" s="40" customFormat="1" ht="18.75" x14ac:dyDescent="0.3">
      <c r="A37" s="41"/>
      <c r="B37" s="43"/>
      <c r="C37" s="43"/>
    </row>
    <row r="38" spans="1:5" s="40" customFormat="1" ht="18.75" x14ac:dyDescent="0.3">
      <c r="A38" s="41"/>
      <c r="B38" s="43"/>
      <c r="C38" s="43"/>
      <c r="E38" s="44"/>
    </row>
    <row r="39" spans="1:5" s="40" customFormat="1" ht="18.75" x14ac:dyDescent="0.3">
      <c r="A39" s="41"/>
      <c r="B39" s="45"/>
      <c r="C39" s="45"/>
    </row>
    <row r="40" spans="1:5" s="40" customFormat="1" ht="18.75" x14ac:dyDescent="0.3">
      <c r="A40" s="46"/>
      <c r="B40" s="47"/>
      <c r="C40" s="48"/>
    </row>
    <row r="41" spans="1:5" s="40" customFormat="1" ht="18.75" x14ac:dyDescent="0.3">
      <c r="A41" s="46"/>
      <c r="B41" s="47"/>
      <c r="C41" s="48"/>
    </row>
    <row r="42" spans="1:5" s="40" customFormat="1" ht="18.75" x14ac:dyDescent="0.3">
      <c r="A42" s="49"/>
      <c r="B42" s="49"/>
      <c r="C42" s="50"/>
    </row>
    <row r="43" spans="1:5" s="40" customFormat="1" ht="18.75" x14ac:dyDescent="0.3">
      <c r="A43" s="49"/>
      <c r="B43" s="49"/>
      <c r="C43" s="50"/>
    </row>
    <row r="44" spans="1:5" s="40" customFormat="1" ht="18.75" x14ac:dyDescent="0.3">
      <c r="A44" s="49"/>
      <c r="B44" s="49"/>
      <c r="C44" s="50"/>
    </row>
    <row r="45" spans="1:5" s="40" customFormat="1" ht="18.75" x14ac:dyDescent="0.3">
      <c r="A45" s="49"/>
      <c r="B45" s="49"/>
      <c r="C45" s="51"/>
    </row>
    <row r="46" spans="1:5" ht="18.75" x14ac:dyDescent="0.3">
      <c r="A46" s="49"/>
      <c r="B46" s="49"/>
      <c r="C46" s="52"/>
    </row>
    <row r="47" spans="1:5" ht="18.75" x14ac:dyDescent="0.3">
      <c r="A47" s="49"/>
      <c r="B47" s="49"/>
    </row>
    <row r="48" spans="1:5" ht="18.75" x14ac:dyDescent="0.3">
      <c r="A48" s="49"/>
      <c r="B48" s="49"/>
      <c r="C48" s="52"/>
    </row>
    <row r="49" spans="1:3" ht="18.75" x14ac:dyDescent="0.3">
      <c r="A49" s="49"/>
      <c r="B49" s="49"/>
      <c r="C49" s="52"/>
    </row>
    <row r="50" spans="1:3" ht="18.75" x14ac:dyDescent="0.3">
      <c r="A50" s="49"/>
      <c r="B50" s="49"/>
      <c r="C50" s="50"/>
    </row>
    <row r="51" spans="1:3" ht="18.75" x14ac:dyDescent="0.3">
      <c r="A51" s="49"/>
      <c r="B51" s="49"/>
      <c r="C51" s="52"/>
    </row>
    <row r="52" spans="1:3" ht="18.75" x14ac:dyDescent="0.3">
      <c r="A52" s="49"/>
      <c r="B52" s="49"/>
      <c r="C52" s="52"/>
    </row>
    <row r="53" spans="1:3" ht="18.75" x14ac:dyDescent="0.3">
      <c r="A53" s="49"/>
      <c r="B53" s="49"/>
      <c r="C53" s="52"/>
    </row>
    <row r="54" spans="1:3" ht="18.75" x14ac:dyDescent="0.3">
      <c r="A54" s="49"/>
      <c r="B54" s="49"/>
      <c r="C54" s="52"/>
    </row>
  </sheetData>
  <mergeCells count="8">
    <mergeCell ref="A38:C38"/>
    <mergeCell ref="A39:C39"/>
    <mergeCell ref="B2:C2"/>
    <mergeCell ref="A27:B27"/>
    <mergeCell ref="A33:B33"/>
    <mergeCell ref="A34:B34"/>
    <mergeCell ref="A36:C36"/>
    <mergeCell ref="A37:C37"/>
  </mergeCells>
  <pageMargins left="0.31496062992125984" right="0.31496062992125984" top="0.35433070866141736" bottom="0.35433070866141736" header="0.31496062992125984" footer="0.31496062992125984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2022-02-28T06:17:54Z</dcterms:created>
  <dcterms:modified xsi:type="dcterms:W3CDTF">2022-02-28T06:18:13Z</dcterms:modified>
</cp:coreProperties>
</file>