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3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D30"/>
  <c r="N31"/>
  <c r="N30"/>
  <c r="K36" l="1"/>
  <c r="L36"/>
  <c r="M36"/>
  <c r="K33"/>
  <c r="L33"/>
  <c r="M33"/>
  <c r="K32"/>
  <c r="L32"/>
  <c r="M32"/>
  <c r="K26"/>
  <c r="L26"/>
  <c r="M26"/>
  <c r="N26"/>
  <c r="N36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 s="1"/>
  <c r="J31" s="1"/>
  <c r="A31"/>
  <c r="H30"/>
  <c r="I30" s="1"/>
  <c r="L22"/>
  <c r="M22"/>
  <c r="L21"/>
  <c r="M21"/>
  <c r="H8"/>
  <c r="I8"/>
  <c r="I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I32" l="1"/>
  <c r="J30"/>
  <c r="N32" s="1"/>
  <c r="I33"/>
  <c r="J32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<sst xmlns="http://schemas.openxmlformats.org/spreadsheetml/2006/main" count="104" uniqueCount="67">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</sst>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0" zoomScaleNormal="70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9.5703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6" style="2" customWidth="1"/>
    <col min="15" max="16384" width="8.85546875" style="2"/>
  </cols>
  <sheetData>
    <row r="1" spans="1:14">
      <c r="B1" s="2" t="s">
        <v>44</v>
      </c>
      <c r="F1" s="83"/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85" t="s">
        <v>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44" customFormat="1" ht="29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.25" customHeight="1">
      <c r="A5" s="9"/>
      <c r="B5" s="9" t="s">
        <v>47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92" t="s">
        <v>33</v>
      </c>
      <c r="B6" s="92"/>
      <c r="C6" s="92"/>
      <c r="D6" s="92"/>
      <c r="E6" s="92"/>
      <c r="F6" s="92"/>
      <c r="G6" s="92"/>
      <c r="H6" s="92"/>
      <c r="I6" s="92"/>
      <c r="K6" s="86" t="s">
        <v>45</v>
      </c>
      <c r="L6" s="87"/>
      <c r="M6" s="87"/>
    </row>
    <row r="7" spans="1:14" ht="53.45" customHeight="1">
      <c r="A7" s="12" t="s">
        <v>22</v>
      </c>
      <c r="B7" s="12" t="s">
        <v>23</v>
      </c>
      <c r="C7" s="12" t="s">
        <v>55</v>
      </c>
      <c r="D7" s="12" t="s">
        <v>56</v>
      </c>
      <c r="E7" s="12" t="s">
        <v>57</v>
      </c>
      <c r="F7" s="13" t="s">
        <v>54</v>
      </c>
      <c r="G7" s="13" t="s">
        <v>58</v>
      </c>
      <c r="H7" s="32" t="s">
        <v>32</v>
      </c>
      <c r="I7" s="26" t="s">
        <v>24</v>
      </c>
      <c r="J7" s="32" t="s">
        <v>41</v>
      </c>
      <c r="K7" s="12" t="s">
        <v>46</v>
      </c>
      <c r="L7" s="12"/>
      <c r="M7" s="76"/>
      <c r="N7" s="32" t="s">
        <v>41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J8*1.04*1.092*1.072</f>
        <v>0.12174489600000002</v>
      </c>
    </row>
    <row r="9" spans="1:14" ht="63">
      <c r="A9" s="12">
        <f t="shared" ref="A9:A25" si="2">A8+1</f>
        <v>2</v>
      </c>
      <c r="B9" s="61" t="s">
        <v>50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J9*1.04*1.092*1.072</f>
        <v>9.7395916800000024E-2</v>
      </c>
    </row>
    <row r="10" spans="1:14" ht="63">
      <c r="A10" s="12">
        <f t="shared" si="2"/>
        <v>3</v>
      </c>
      <c r="B10" s="14" t="s">
        <v>12</v>
      </c>
      <c r="C10" s="12" t="s">
        <v>36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0.18261734400000001</v>
      </c>
    </row>
    <row r="11" spans="1:14" ht="30" customHeight="1">
      <c r="A11" s="12">
        <f t="shared" si="2"/>
        <v>4</v>
      </c>
      <c r="B11" s="14" t="s">
        <v>13</v>
      </c>
      <c r="C11" s="12" t="s">
        <v>37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8.5221427200000019E-2</v>
      </c>
    </row>
    <row r="12" spans="1:14" ht="78.75">
      <c r="A12" s="12">
        <f t="shared" si="2"/>
        <v>5</v>
      </c>
      <c r="B12" s="14" t="s">
        <v>14</v>
      </c>
      <c r="C12" s="12" t="s">
        <v>38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4.8697958400000012E-2</v>
      </c>
    </row>
    <row r="13" spans="1:14" ht="63">
      <c r="A13" s="12">
        <f t="shared" si="2"/>
        <v>6</v>
      </c>
      <c r="B13" s="14" t="s">
        <v>15</v>
      </c>
      <c r="C13" s="12" t="s">
        <v>39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0.23131530240000006</v>
      </c>
    </row>
    <row r="14" spans="1:14" ht="63">
      <c r="A14" s="12">
        <f t="shared" si="2"/>
        <v>7</v>
      </c>
      <c r="B14" s="14" t="s">
        <v>51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0.20696632320000002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0.12174489600000002</v>
      </c>
    </row>
    <row r="16" spans="1:14" ht="33" customHeight="1">
      <c r="A16" s="12">
        <f t="shared" si="2"/>
        <v>9</v>
      </c>
      <c r="B16" s="14" t="s">
        <v>52</v>
      </c>
      <c r="C16" s="12" t="s">
        <v>26</v>
      </c>
      <c r="D16" s="6">
        <v>0.1</v>
      </c>
      <c r="E16" s="6">
        <v>1048.8</v>
      </c>
      <c r="F16" s="13" t="s">
        <v>53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0.12174489600000002</v>
      </c>
    </row>
    <row r="17" spans="1:17" ht="33" customHeight="1">
      <c r="A17" s="12">
        <f t="shared" si="2"/>
        <v>10</v>
      </c>
      <c r="B17" s="14" t="s">
        <v>42</v>
      </c>
      <c r="C17" s="12" t="s">
        <v>43</v>
      </c>
      <c r="D17" s="6">
        <v>0.1</v>
      </c>
      <c r="E17" s="6">
        <v>1048.8</v>
      </c>
      <c r="F17" s="13" t="s">
        <v>53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0.12174489600000002</v>
      </c>
    </row>
    <row r="18" spans="1:17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6.087244800000001E-2</v>
      </c>
    </row>
    <row r="19" spans="1:17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61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9.7395916800000024E-2</v>
      </c>
    </row>
    <row r="20" spans="1:17" s="44" customFormat="1" ht="33.75" customHeight="1">
      <c r="A20" s="39">
        <f t="shared" si="2"/>
        <v>13</v>
      </c>
      <c r="B20" s="14" t="s">
        <v>62</v>
      </c>
      <c r="C20" s="39" t="s">
        <v>40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0.30436224000000001</v>
      </c>
    </row>
    <row r="21" spans="1:17" ht="31.5">
      <c r="A21" s="39">
        <f t="shared" si="2"/>
        <v>14</v>
      </c>
      <c r="B21" s="14" t="s">
        <v>48</v>
      </c>
      <c r="C21" s="12" t="s">
        <v>3</v>
      </c>
      <c r="D21" s="6">
        <v>3.3</v>
      </c>
      <c r="E21" s="6">
        <v>1048.8</v>
      </c>
      <c r="F21" s="13" t="s">
        <v>53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4.0175815680000007</v>
      </c>
    </row>
    <row r="22" spans="1:17" ht="47.25">
      <c r="A22" s="39">
        <f t="shared" si="2"/>
        <v>15</v>
      </c>
      <c r="B22" s="14" t="s">
        <v>63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7.4264386560000002</v>
      </c>
    </row>
    <row r="23" spans="1:17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53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1.6435560960000004</v>
      </c>
    </row>
    <row r="24" spans="1:17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53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f t="shared" si="4"/>
        <v>0.15826836480000003</v>
      </c>
    </row>
    <row r="25" spans="1:17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53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0.24348979200000004</v>
      </c>
    </row>
    <row r="26" spans="1:17" s="49" customFormat="1">
      <c r="A26" s="89" t="s">
        <v>59</v>
      </c>
      <c r="B26" s="93"/>
      <c r="C26" s="89"/>
      <c r="D26" s="89"/>
      <c r="E26" s="89"/>
      <c r="F26" s="89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 t="shared" si="5"/>
        <v>15.291158937600002</v>
      </c>
    </row>
    <row r="27" spans="1:17" s="44" customFormat="1">
      <c r="A27" s="94" t="s">
        <v>6</v>
      </c>
      <c r="B27" s="94"/>
      <c r="C27" s="94"/>
      <c r="D27" s="94"/>
      <c r="E27" s="94"/>
      <c r="F27" s="94"/>
      <c r="G27" s="94"/>
      <c r="H27" s="94"/>
      <c r="I27" s="94"/>
      <c r="J27" s="66"/>
      <c r="K27" s="48"/>
      <c r="L27" s="48"/>
      <c r="N27" s="80"/>
    </row>
    <row r="28" spans="1:17" s="44" customFormat="1" ht="56.25" customHeight="1">
      <c r="A28" s="39" t="s">
        <v>22</v>
      </c>
      <c r="B28" s="39" t="s">
        <v>23</v>
      </c>
      <c r="C28" s="39" t="s">
        <v>55</v>
      </c>
      <c r="D28" s="39" t="s">
        <v>56</v>
      </c>
      <c r="E28" s="39" t="s">
        <v>57</v>
      </c>
      <c r="F28" s="41" t="s">
        <v>54</v>
      </c>
      <c r="G28" s="41" t="s">
        <v>58</v>
      </c>
      <c r="H28" s="50" t="s">
        <v>32</v>
      </c>
      <c r="I28" s="43" t="s">
        <v>24</v>
      </c>
      <c r="J28" s="50" t="s">
        <v>41</v>
      </c>
      <c r="K28" s="39"/>
      <c r="L28" s="39"/>
      <c r="N28" s="32" t="s">
        <v>41</v>
      </c>
    </row>
    <row r="29" spans="1:17" s="44" customFormat="1" ht="27.75" customHeight="1">
      <c r="A29" s="39">
        <v>1</v>
      </c>
      <c r="B29" s="51" t="s">
        <v>6</v>
      </c>
      <c r="C29" s="52"/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J29*1.04*1.092*1.072</f>
        <v>0</v>
      </c>
    </row>
    <row r="30" spans="1:17" s="44" customFormat="1" ht="36.6" customHeight="1">
      <c r="A30" s="39">
        <v>2</v>
      </c>
      <c r="B30" s="53" t="s">
        <v>9</v>
      </c>
      <c r="C30" s="39" t="s">
        <v>8</v>
      </c>
      <c r="D30" s="84">
        <f>5.75*1.072</f>
        <v>6.1640000000000006</v>
      </c>
      <c r="E30" s="40">
        <v>1450</v>
      </c>
      <c r="F30" s="41" t="s">
        <v>31</v>
      </c>
      <c r="G30" s="41">
        <v>1</v>
      </c>
      <c r="H30" s="42">
        <f>D30*E30</f>
        <v>8937.8000000000011</v>
      </c>
      <c r="I30" s="43">
        <f>H30*G30</f>
        <v>8937.8000000000011</v>
      </c>
      <c r="J30" s="68">
        <f>I30/12/E29</f>
        <v>0.71016081871345038</v>
      </c>
      <c r="K30" s="39"/>
      <c r="L30" s="39"/>
      <c r="M30" s="77"/>
      <c r="N30" s="80">
        <f>D30*E30/E29/12</f>
        <v>0.71016081871345038</v>
      </c>
      <c r="Q30" s="82"/>
    </row>
    <row r="31" spans="1:17" s="44" customFormat="1" ht="34.5" customHeight="1">
      <c r="A31" s="39">
        <f>A30+1</f>
        <v>3</v>
      </c>
      <c r="B31" s="53" t="s">
        <v>10</v>
      </c>
      <c r="C31" s="39" t="s">
        <v>8</v>
      </c>
      <c r="D31" s="84">
        <f>5.84*1.072</f>
        <v>6.2604800000000003</v>
      </c>
      <c r="E31" s="40">
        <v>1450</v>
      </c>
      <c r="F31" s="41" t="s">
        <v>31</v>
      </c>
      <c r="G31" s="41">
        <v>1</v>
      </c>
      <c r="H31" s="42">
        <f>D31*E31</f>
        <v>9077.6959999999999</v>
      </c>
      <c r="I31" s="43">
        <f>H31*G31</f>
        <v>9077.6959999999999</v>
      </c>
      <c r="J31" s="68">
        <f>I31/12/E29</f>
        <v>0.72127637935418254</v>
      </c>
      <c r="K31" s="39"/>
      <c r="L31" s="39"/>
      <c r="M31" s="77"/>
      <c r="N31" s="80">
        <f>D31*E31/E29/12</f>
        <v>0.72127637935418265</v>
      </c>
      <c r="Q31" s="82"/>
    </row>
    <row r="32" spans="1:17" s="54" customFormat="1">
      <c r="A32" s="88" t="s">
        <v>59</v>
      </c>
      <c r="B32" s="88"/>
      <c r="C32" s="88"/>
      <c r="D32" s="88"/>
      <c r="E32" s="88"/>
      <c r="F32" s="88"/>
      <c r="G32" s="56"/>
      <c r="H32" s="57"/>
      <c r="I32" s="58">
        <f>SUM(I29:I31)</f>
        <v>18015.495999999999</v>
      </c>
      <c r="J32" s="70">
        <f>SUM(J29:J31)</f>
        <v>1.4314371980676328</v>
      </c>
      <c r="K32" s="70">
        <f t="shared" ref="K32:N32" si="6">SUM(K29:K31)</f>
        <v>0</v>
      </c>
      <c r="L32" s="70">
        <f t="shared" si="6"/>
        <v>0</v>
      </c>
      <c r="M32" s="70">
        <f t="shared" si="6"/>
        <v>0</v>
      </c>
      <c r="N32" s="70">
        <f t="shared" si="6"/>
        <v>1.431437198067633</v>
      </c>
    </row>
    <row r="33" spans="1:14" s="49" customFormat="1">
      <c r="A33" s="89" t="s">
        <v>25</v>
      </c>
      <c r="B33" s="89"/>
      <c r="C33" s="89"/>
      <c r="D33" s="89"/>
      <c r="E33" s="89"/>
      <c r="F33" s="89"/>
      <c r="G33" s="59">
        <f>J33</f>
        <v>13.991437198067631</v>
      </c>
      <c r="H33" s="55"/>
      <c r="I33" s="60">
        <f>I26+I32</f>
        <v>176090.63199999998</v>
      </c>
      <c r="J33" s="71">
        <f>J32+J26</f>
        <v>13.991437198067631</v>
      </c>
      <c r="K33" s="71">
        <f t="shared" ref="K33:M33" si="7">K32+K26</f>
        <v>1254.5</v>
      </c>
      <c r="L33" s="71">
        <f t="shared" si="7"/>
        <v>99775.079999999987</v>
      </c>
      <c r="M33" s="71">
        <f t="shared" si="7"/>
        <v>105761.5848</v>
      </c>
      <c r="N33" s="71">
        <f>N26+N32</f>
        <v>16.722596135667636</v>
      </c>
    </row>
    <row r="34" spans="1:14">
      <c r="A34" s="91" t="s">
        <v>60</v>
      </c>
      <c r="B34" s="91"/>
      <c r="C34" s="91"/>
      <c r="D34" s="91"/>
      <c r="E34" s="91"/>
      <c r="F34" s="91"/>
      <c r="G34" s="91"/>
      <c r="H34" s="91"/>
      <c r="I34" s="91"/>
      <c r="J34" s="72"/>
      <c r="K34" s="28"/>
      <c r="L34" s="28"/>
      <c r="N34" s="79"/>
    </row>
    <row r="35" spans="1:14" s="25" customFormat="1" ht="63">
      <c r="A35" s="45">
        <v>1</v>
      </c>
      <c r="B35" s="47" t="s">
        <v>65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9.7100000000000009</v>
      </c>
    </row>
    <row r="36" spans="1:14" s="25" customFormat="1">
      <c r="A36" s="89" t="s">
        <v>64</v>
      </c>
      <c r="B36" s="89"/>
      <c r="C36" s="89"/>
      <c r="D36" s="89"/>
      <c r="E36" s="89"/>
      <c r="F36" s="89"/>
      <c r="G36" s="64">
        <f>G33+D35</f>
        <v>22.601437198067629</v>
      </c>
      <c r="H36" s="62"/>
      <c r="I36" s="63"/>
      <c r="J36" s="73">
        <f>J33+J35</f>
        <v>22.601437198067629</v>
      </c>
      <c r="K36" s="73">
        <f t="shared" ref="K36:M36" si="8">K33+K35</f>
        <v>1254.5</v>
      </c>
      <c r="L36" s="73">
        <f t="shared" si="8"/>
        <v>99775.079999999987</v>
      </c>
      <c r="M36" s="73">
        <f t="shared" si="8"/>
        <v>105761.5848</v>
      </c>
      <c r="N36" s="70">
        <f>N33+N35</f>
        <v>26.432596135667637</v>
      </c>
    </row>
    <row r="37" spans="1:14" ht="22.5" customHeight="1">
      <c r="A37" s="16" t="s">
        <v>30</v>
      </c>
      <c r="B37" s="90" t="s">
        <v>49</v>
      </c>
      <c r="C37" s="90"/>
      <c r="D37" s="90"/>
      <c r="E37" s="90"/>
      <c r="F37" s="90"/>
      <c r="G37" s="90"/>
      <c r="H37" s="90"/>
      <c r="I37" s="90"/>
      <c r="K37" s="16"/>
      <c r="L37" s="16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K38" s="17"/>
      <c r="L38" s="17"/>
    </row>
    <row r="39" spans="1:14" ht="33.75" customHeight="1">
      <c r="A39" s="17"/>
      <c r="B39" s="90"/>
      <c r="C39" s="90"/>
      <c r="D39" s="90"/>
      <c r="E39" s="90"/>
      <c r="F39" s="90"/>
      <c r="G39" s="90"/>
      <c r="H39" s="90"/>
      <c r="I39" s="90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/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:N4"/>
    <mergeCell ref="K6:M6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.78740157480314965" right="0" top="0.15748031496062992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2024-02-02T11:26:20Z</cp:lastPrinted>
  <dcterms:created xsi:type="dcterms:W3CDTF">1996-10-08T23:32:33Z</dcterms:created>
  <dcterms:modified xsi:type="dcterms:W3CDTF">2024-02-02T11:26:24Z</dcterms:modified>
</cp:coreProperties>
</file>