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47" firstSheet="12" activeTab="12"/>
  </bookViews>
  <sheets>
    <sheet name="янв" sheetId="50" state="hidden" r:id="rId1"/>
    <sheet name="фев" sheetId="51" state="hidden" r:id="rId2"/>
    <sheet name="мар" sheetId="52" state="hidden" r:id="rId3"/>
    <sheet name="апр" sheetId="53" state="hidden" r:id="rId4"/>
    <sheet name="май" sheetId="54" state="hidden" r:id="rId5"/>
    <sheet name="июнь" sheetId="55" state="hidden" r:id="rId6"/>
    <sheet name="июль" sheetId="56" state="hidden" r:id="rId7"/>
    <sheet name="авг" sheetId="57" state="hidden" r:id="rId8"/>
    <sheet name="сен" sheetId="58" state="hidden" r:id="rId9"/>
    <sheet name="окт" sheetId="59" state="hidden" r:id="rId10"/>
    <sheet name="ноя" sheetId="60" state="hidden" r:id="rId11"/>
    <sheet name="дек" sheetId="61" state="hidden" r:id="rId12"/>
    <sheet name="год" sheetId="18" r:id="rId13"/>
  </sheets>
  <definedNames>
    <definedName name="_xlnm.Print_Area" localSheetId="7">авг!$A$1:$G$47</definedName>
    <definedName name="_xlnm.Print_Area" localSheetId="3">апр!$A$1:$G$47</definedName>
    <definedName name="_xlnm.Print_Area" localSheetId="12">год!$A$1:$C$49</definedName>
    <definedName name="_xlnm.Print_Area" localSheetId="11">дек!$A$1:$G$47</definedName>
    <definedName name="_xlnm.Print_Area" localSheetId="6">июль!$A$1:$G$47</definedName>
    <definedName name="_xlnm.Print_Area" localSheetId="5">июнь!$A$1:$G$47</definedName>
    <definedName name="_xlnm.Print_Area" localSheetId="4">май!$A$1:$G$47</definedName>
    <definedName name="_xlnm.Print_Area" localSheetId="2">мар!$A$1:$G$47</definedName>
    <definedName name="_xlnm.Print_Area" localSheetId="10">ноя!$A$1:$G$47</definedName>
    <definedName name="_xlnm.Print_Area" localSheetId="9">окт!$A$1:$G$47</definedName>
    <definedName name="_xlnm.Print_Area" localSheetId="8">сен!$A$1:$G$47</definedName>
    <definedName name="_xlnm.Print_Area" localSheetId="1">фев!$A$1:$G$47</definedName>
    <definedName name="_xlnm.Print_Area" localSheetId="0">янв!$A$1:$G$47</definedName>
  </definedNames>
  <calcPr calcId="145621"/>
</workbook>
</file>

<file path=xl/calcChain.xml><?xml version="1.0" encoding="utf-8"?>
<calcChain xmlns="http://schemas.openxmlformats.org/spreadsheetml/2006/main">
  <c r="C5" i="18" l="1"/>
  <c r="G34" i="61"/>
  <c r="G27" i="61"/>
  <c r="G26" i="61"/>
  <c r="G25" i="61"/>
  <c r="G24" i="61"/>
  <c r="D23" i="61"/>
  <c r="G23" i="61" s="1"/>
  <c r="G22" i="61"/>
  <c r="G21" i="61"/>
  <c r="G20" i="61"/>
  <c r="G19" i="61"/>
  <c r="G18" i="61"/>
  <c r="G17" i="61"/>
  <c r="G16" i="61"/>
  <c r="G15" i="61"/>
  <c r="G14" i="61"/>
  <c r="G13" i="61"/>
  <c r="G12" i="61"/>
  <c r="G11" i="61"/>
  <c r="G10" i="61"/>
  <c r="G9" i="61"/>
  <c r="A9" i="6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G8" i="61"/>
  <c r="G28" i="61" s="1"/>
  <c r="G34" i="60"/>
  <c r="G27" i="60"/>
  <c r="G26" i="60"/>
  <c r="G25" i="60"/>
  <c r="G24" i="60"/>
  <c r="D23" i="60"/>
  <c r="G23" i="60" s="1"/>
  <c r="G22" i="60"/>
  <c r="G21" i="60"/>
  <c r="G20" i="60"/>
  <c r="G19" i="60"/>
  <c r="G18" i="60"/>
  <c r="G17" i="60"/>
  <c r="G16" i="60"/>
  <c r="G15" i="60"/>
  <c r="G14" i="60"/>
  <c r="G13" i="60"/>
  <c r="G12" i="60"/>
  <c r="G11" i="60"/>
  <c r="G10" i="60"/>
  <c r="G9" i="60"/>
  <c r="A9" i="60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G8" i="60"/>
  <c r="G34" i="59"/>
  <c r="G27" i="59"/>
  <c r="G26" i="59"/>
  <c r="G25" i="59"/>
  <c r="G24" i="59"/>
  <c r="D23" i="59"/>
  <c r="G23" i="59" s="1"/>
  <c r="G22" i="59"/>
  <c r="G21" i="59"/>
  <c r="G20" i="59"/>
  <c r="G19" i="59"/>
  <c r="G18" i="59"/>
  <c r="G17" i="59"/>
  <c r="G16" i="59"/>
  <c r="G15" i="59"/>
  <c r="G14" i="59"/>
  <c r="G13" i="59"/>
  <c r="G12" i="59"/>
  <c r="G11" i="59"/>
  <c r="G10" i="59"/>
  <c r="G9" i="59"/>
  <c r="A9" i="59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G8" i="59"/>
  <c r="G34" i="58"/>
  <c r="G27" i="58"/>
  <c r="G26" i="58"/>
  <c r="G25" i="58"/>
  <c r="G24" i="58"/>
  <c r="G23" i="58"/>
  <c r="D23" i="58"/>
  <c r="G22" i="58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A9" i="58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G8" i="58"/>
  <c r="G33" i="57"/>
  <c r="C36" i="18" s="1"/>
  <c r="G32" i="57"/>
  <c r="C35" i="18" s="1"/>
  <c r="A33" i="57"/>
  <c r="G27" i="57"/>
  <c r="G26" i="57"/>
  <c r="G25" i="57"/>
  <c r="G24" i="57"/>
  <c r="D23" i="57"/>
  <c r="G23" i="57" s="1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G9" i="57"/>
  <c r="A9" i="57"/>
  <c r="A10" i="57" s="1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G8" i="57"/>
  <c r="G34" i="56"/>
  <c r="A33" i="56"/>
  <c r="G27" i="56"/>
  <c r="G26" i="56"/>
  <c r="G25" i="56"/>
  <c r="G24" i="56"/>
  <c r="D23" i="56"/>
  <c r="G23" i="56" s="1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A9" i="56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G8" i="56"/>
  <c r="G28" i="56" s="1"/>
  <c r="G35" i="56" s="1"/>
  <c r="G34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34" i="54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G34" i="53"/>
  <c r="A33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A33" i="52"/>
  <c r="G34" i="52"/>
  <c r="G27" i="52"/>
  <c r="G26" i="52"/>
  <c r="G25" i="52"/>
  <c r="G24" i="52"/>
  <c r="G23" i="52"/>
  <c r="D23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31" i="51"/>
  <c r="D23" i="51"/>
  <c r="G23" i="51" s="1"/>
  <c r="A33" i="51"/>
  <c r="G34" i="51"/>
  <c r="G27" i="51"/>
  <c r="G26" i="51"/>
  <c r="G25" i="51"/>
  <c r="G24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28" i="54" l="1"/>
  <c r="G35" i="54" s="1"/>
  <c r="G28" i="59"/>
  <c r="G35" i="59" s="1"/>
  <c r="G28" i="52"/>
  <c r="G35" i="52" s="1"/>
  <c r="G28" i="53"/>
  <c r="G35" i="53" s="1"/>
  <c r="G28" i="57"/>
  <c r="G28" i="58"/>
  <c r="G35" i="58" s="1"/>
  <c r="G28" i="55"/>
  <c r="G35" i="55" s="1"/>
  <c r="G28" i="60"/>
  <c r="G35" i="60" s="1"/>
  <c r="G35" i="61"/>
  <c r="G34" i="57"/>
  <c r="G35" i="57"/>
  <c r="G28" i="51"/>
  <c r="G35" i="51" s="1"/>
  <c r="G31" i="50"/>
  <c r="C34" i="18" s="1"/>
  <c r="C8" i="18"/>
  <c r="A33" i="50" l="1"/>
  <c r="G34" i="50"/>
  <c r="G27" i="50"/>
  <c r="C30" i="18" s="1"/>
  <c r="G26" i="50"/>
  <c r="C29" i="18" s="1"/>
  <c r="G25" i="50"/>
  <c r="C28" i="18" s="1"/>
  <c r="G24" i="50"/>
  <c r="C27" i="18" s="1"/>
  <c r="G23" i="50"/>
  <c r="C26" i="18" s="1"/>
  <c r="G22" i="50"/>
  <c r="C25" i="18" s="1"/>
  <c r="G21" i="50"/>
  <c r="C24" i="18" s="1"/>
  <c r="G20" i="50"/>
  <c r="C23" i="18" s="1"/>
  <c r="G19" i="50"/>
  <c r="C22" i="18" s="1"/>
  <c r="G18" i="50"/>
  <c r="C21" i="18" s="1"/>
  <c r="G17" i="50"/>
  <c r="C20" i="18" s="1"/>
  <c r="G16" i="50"/>
  <c r="C19" i="18" s="1"/>
  <c r="G15" i="50"/>
  <c r="C18" i="18" s="1"/>
  <c r="G14" i="50"/>
  <c r="C17" i="18" s="1"/>
  <c r="G13" i="50"/>
  <c r="C16" i="18" s="1"/>
  <c r="G12" i="50"/>
  <c r="C15" i="18" s="1"/>
  <c r="G11" i="50"/>
  <c r="C14" i="18" s="1"/>
  <c r="G10" i="50"/>
  <c r="C13" i="18" s="1"/>
  <c r="G9" i="50"/>
  <c r="C12" i="18" s="1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C11" i="18" s="1"/>
  <c r="C31" i="18" l="1"/>
  <c r="G28" i="50"/>
  <c r="G35" i="50" s="1"/>
  <c r="C37" i="18" l="1"/>
  <c r="C38" i="18" l="1"/>
  <c r="C39" i="18" s="1"/>
  <c r="A36" i="18"/>
  <c r="A12" i="18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</calcChain>
</file>

<file path=xl/sharedStrings.xml><?xml version="1.0" encoding="utf-8"?>
<sst xmlns="http://schemas.openxmlformats.org/spreadsheetml/2006/main" count="1242" uniqueCount="114">
  <si>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</si>
  <si>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</si>
  <si>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</si>
  <si>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</si>
  <si>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</si>
  <si>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</si>
  <si>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</si>
  <si>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</si>
  <si>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</si>
  <si>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</si>
  <si>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</si>
  <si>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</si>
  <si>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</si>
  <si>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</si>
  <si>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</si>
  <si>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</si>
  <si>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</si>
  <si>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</si>
  <si>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</si>
  <si>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</si>
  <si>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</si>
  <si>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</si>
  <si>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</si>
  <si>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</si>
  <si>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</si>
  <si>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</si>
  <si>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</si>
  <si>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</si>
  <si>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</si>
  <si>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</si>
  <si>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</si>
  <si>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</si>
  <si>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</si>
  <si>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</si>
  <si>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</si>
  <si>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</si>
  <si>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</si>
  <si>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</si>
  <si>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</si>
  <si>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</si>
  <si>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</si>
  <si>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</si>
  <si>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</si>
  <si>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</si>
  <si>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</si>
  <si>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</si>
  <si>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</si>
  <si>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</si>
  <si>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</si>
  <si>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</si>
  <si>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1. Исполнителем предъявлены к приемке следующие оказанные на основании договора управления многоквартирным домом  № Н-5-1 от 01.01.2011 (далее – «Договор») услуги и (или) выполненные работы по содержанию и текущему ремонту общего имущества в  многоквартирном доме №5 корпус 1 расположенном по адресу г. Рязань ул. Новаторов (Приложение №1).</t>
  </si>
  <si>
    <t>Итого: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</si>
  <si>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</si>
  <si>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</si>
  <si>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</si>
  <si>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</si>
  <si>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Исполнитель:</t>
  </si>
  <si>
    <t>Заказчик:</t>
  </si>
  <si>
    <t>Шершнева С.В.</t>
  </si>
  <si>
    <t>3 раза в год-вентканалы в МКД с газовыми приборами, раз в год-в МКД с электроплитами</t>
  </si>
  <si>
    <t>по графику</t>
  </si>
  <si>
    <t>смета, материалы</t>
  </si>
  <si>
    <t xml:space="preserve">Подметание прилегающей территории, содержание и уборка контейнерных площадок </t>
  </si>
  <si>
    <t>Квашнин И.В.</t>
  </si>
  <si>
    <t>Собственники помещений в многоквартирном доме, расположенном по адресу: г. Рязань ул. Новаторов д. 5 корп. 1,  именуемые в дальнейшем “Заказчик”, в лице  Шершневой Светланы Владимировны, являющейся собственником квартиры № 32,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действующая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</si>
  <si>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</si>
  <si>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</si>
  <si>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</si>
  <si>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</si>
  <si>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</si>
  <si>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</si>
  <si>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</si>
  <si>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Семьдесят восемь тысяч тридцать один рубль двадцать три копейки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</si>
  <si>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</si>
  <si>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</si>
  <si>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Восемьдесят пять тысяч семьсот семьдесят один рубль пятьдесят одна копейка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</si>
  <si>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</si>
  <si>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</si>
  <si>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Восемьдесят тысяч восемьсот шестьдесят рублей семьдесят три копейки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</si>
  <si>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</si>
  <si>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</si>
  <si>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Собственники помещений в многоквартирном доме, расположенном по адресу: г. Рязань ул. Новаторов д. 5 корп. 1,  именуемые в дальнейшем “Заказчик”, в лице  Лагутиной Светланы Владимировны, являющейся собственником квартиры № 32,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действующая на основании Устава , с другой стороны, совместно именуемые “Стороны”, составили настоящий Акт о нижеследующем:</t>
  </si>
  <si>
    <t>Лагутина С.В.</t>
  </si>
  <si>
    <t>Девяносто тысяч семьсот шесть рублей сорок пять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</si>
  <si>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</si>
  <si>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</si>
  <si>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Семьдесят девять тысяч девятьсот одиннадцать рублей пятьдесят восемь копеек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</si>
  <si>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</si>
  <si>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</si>
  <si>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Восемьдесят тысяч восемьсот шестнадцать рублей девять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</si>
  <si>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</si>
  <si>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</si>
  <si>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</si>
  <si>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Восемьдесят тысяч четыреста пятнадцать рублей сорок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</si>
  <si>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</si>
  <si>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</si>
  <si>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</si>
  <si>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</si>
  <si>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тридцать восемь тысяч четыреста шестьдесят шесть рублей семьдесят девять копеек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</si>
  <si>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</si>
  <si>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</si>
  <si>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 xml:space="preserve"> Сто семь тысяч восемьсот шестьдесят один рубль пятьдесят пять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</si>
  <si>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</si>
  <si>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</si>
  <si>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</si>
  <si>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</si>
  <si>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Сто тридцать одна тысяча шестьсот семьдесят шесть рублей девяносто три копейки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</si>
  <si>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</si>
  <si>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</si>
  <si>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</si>
  <si>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Девяносто четыре тысячи девятьсот пятьдесят один рубль двадцать пять копеек</t>
  </si>
  <si>
    <t>Доходы и расходы ООО КА "Ирбис"  по управлению и обслуживанию МКД ул. Новаторов д. 5 к 1                                                        январь-декабрь</t>
  </si>
  <si>
    <t>Подано исковых заявлений за 2022г. (шт.)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</si>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</sst>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2"/>
      <name val="Cambria"/>
      <family val="1"/>
      <charset val="204"/>
    </font>
    <font>
      <b/>
      <sz val="14"/>
      <name val="Cambria"/>
      <family val="1"/>
      <charset val="204"/>
    </font>
    <font>
      <sz val="14"/>
      <name val="Cambria"/>
      <family val="1"/>
      <charset val="204"/>
    </font>
    <font>
      <sz val="14"/>
      <name val="Cambria"/>
      <family val="1"/>
      <charset val="204"/>
      <scheme val="maj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2" fontId="3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1" fillId="2" borderId="0" xfId="0" applyFont="1" applyFill="1" applyAlignment="1"/>
    <xf numFmtId="0" fontId="8" fillId="0" borderId="0" xfId="0" applyFont="1" applyAlignment="1">
      <alignment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Fill="1" applyAlignment="1"/>
    <xf numFmtId="0" fontId="16" fillId="0" borderId="0" xfId="0" applyFont="1" applyBorder="1" applyAlignment="1">
      <alignment horizontal="justify" wrapText="1"/>
    </xf>
    <xf numFmtId="0" fontId="16" fillId="0" borderId="0" xfId="0" applyFont="1" applyAlignment="1">
      <alignment horizontal="justify" wrapText="1"/>
    </xf>
    <xf numFmtId="0" fontId="16" fillId="0" borderId="0" xfId="0" applyFont="1" applyFill="1" applyBorder="1" applyAlignment="1">
      <alignment horizontal="justify" wrapText="1"/>
    </xf>
    <xf numFmtId="4" fontId="16" fillId="0" borderId="0" xfId="0" applyNumberFormat="1" applyFont="1" applyFill="1" applyBorder="1" applyAlignment="1">
      <alignment horizontal="justify" wrapText="1"/>
    </xf>
    <xf numFmtId="0" fontId="17" fillId="0" borderId="0" xfId="0" applyFont="1" applyBorder="1" applyAlignment="1">
      <alignment horizontal="justify" wrapText="1"/>
    </xf>
    <xf numFmtId="0" fontId="15" fillId="0" borderId="0" xfId="0" applyFont="1"/>
    <xf numFmtId="0" fontId="17" fillId="0" borderId="0" xfId="0" applyFont="1" applyFill="1" applyBorder="1" applyAlignment="1">
      <alignment horizontal="justify" wrapText="1"/>
    </xf>
    <xf numFmtId="4" fontId="17" fillId="0" borderId="0" xfId="0" applyNumberFormat="1" applyFont="1" applyFill="1" applyBorder="1" applyAlignment="1">
      <alignment horizontal="justify" wrapText="1"/>
    </xf>
    <xf numFmtId="0" fontId="18" fillId="0" borderId="0" xfId="0" applyFont="1"/>
    <xf numFmtId="0" fontId="18" fillId="0" borderId="0" xfId="0" applyFont="1" applyFill="1"/>
    <xf numFmtId="4" fontId="18" fillId="0" borderId="0" xfId="0" applyNumberFormat="1" applyFont="1" applyFill="1"/>
    <xf numFmtId="0" fontId="18" fillId="0" borderId="6" xfId="0" applyFont="1" applyFill="1" applyBorder="1"/>
    <xf numFmtId="0" fontId="19" fillId="0" borderId="0" xfId="0" applyFont="1" applyAlignment="1"/>
    <xf numFmtId="0" fontId="19" fillId="0" borderId="0" xfId="0" applyFont="1" applyFill="1" applyAlignment="1"/>
    <xf numFmtId="4" fontId="2" fillId="3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4" fillId="2" borderId="0" xfId="0" applyFont="1" applyFill="1" applyBorder="1" applyAlignment="1">
      <alignment horizontal="left"/>
    </xf>
    <xf numFmtId="0" fontId="15" fillId="2" borderId="0" xfId="0" applyFont="1" applyFill="1" applyAlignment="1">
      <alignment horizontal="justify" wrapText="1"/>
    </xf>
    <xf numFmtId="4" fontId="1" fillId="0" borderId="0" xfId="0" applyNumberFormat="1" applyFont="1" applyAlignment="1"/>
    <xf numFmtId="0" fontId="18" fillId="0" borderId="0" xfId="0" applyFont="1" applyAlignment="1"/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/>
    </xf>
    <xf numFmtId="14" fontId="23" fillId="0" borderId="0" xfId="0" applyNumberFormat="1" applyFont="1"/>
    <xf numFmtId="4" fontId="1" fillId="2" borderId="0" xfId="0" applyNumberFormat="1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4" fontId="22" fillId="2" borderId="0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15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19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48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44592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64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0.33</v>
      </c>
      <c r="E8" s="8">
        <v>5598</v>
      </c>
      <c r="F8" s="5" t="s">
        <v>11</v>
      </c>
      <c r="G8" s="9">
        <f>D8*E8</f>
        <v>1847.3400000000001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0.16</v>
      </c>
      <c r="E10" s="8">
        <v>5598</v>
      </c>
      <c r="F10" s="5" t="s">
        <v>11</v>
      </c>
      <c r="G10" s="9">
        <f t="shared" si="0"/>
        <v>895.68000000000006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</v>
      </c>
      <c r="E13" s="8">
        <v>5598</v>
      </c>
      <c r="F13" s="5" t="s">
        <v>11</v>
      </c>
      <c r="G13" s="9">
        <f t="shared" si="0"/>
        <v>1119.6000000000001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0.18</v>
      </c>
      <c r="E14" s="8">
        <v>5598</v>
      </c>
      <c r="F14" s="5" t="s">
        <v>11</v>
      </c>
      <c r="G14" s="9">
        <f t="shared" si="0"/>
        <v>1007.64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0.19</v>
      </c>
      <c r="E15" s="8">
        <v>5598</v>
      </c>
      <c r="F15" s="5" t="s">
        <v>11</v>
      </c>
      <c r="G15" s="9">
        <f t="shared" si="0"/>
        <v>1063.6200000000001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0.52</v>
      </c>
      <c r="E16" s="8">
        <v>5598</v>
      </c>
      <c r="F16" s="11" t="s">
        <v>43</v>
      </c>
      <c r="G16" s="9">
        <f t="shared" si="0"/>
        <v>2910.96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0.44</v>
      </c>
      <c r="E17" s="8">
        <v>5598</v>
      </c>
      <c r="F17" s="11" t="s">
        <v>43</v>
      </c>
      <c r="G17" s="9">
        <f t="shared" si="0"/>
        <v>2463.12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0.35</v>
      </c>
      <c r="E20" s="8">
        <v>5598</v>
      </c>
      <c r="F20" s="5" t="s">
        <v>18</v>
      </c>
      <c r="G20" s="9">
        <f t="shared" si="0"/>
        <v>1959.3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1.32</v>
      </c>
      <c r="E21" s="8">
        <v>5598</v>
      </c>
      <c r="F21" s="11" t="s">
        <v>43</v>
      </c>
      <c r="G21" s="9">
        <f>D21*E21</f>
        <v>7389.3600000000006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2.34</v>
      </c>
      <c r="E22" s="8">
        <v>5598</v>
      </c>
      <c r="F22" s="5" t="s">
        <v>32</v>
      </c>
      <c r="G22" s="9">
        <f t="shared" si="0"/>
        <v>13099.32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v>6095.96</v>
      </c>
      <c r="E23" s="8">
        <v>2</v>
      </c>
      <c r="F23" s="11" t="s">
        <v>43</v>
      </c>
      <c r="G23" s="9">
        <f t="shared" si="0"/>
        <v>12191.92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1.74</v>
      </c>
      <c r="E24" s="8">
        <v>5598</v>
      </c>
      <c r="F24" s="11" t="s">
        <v>43</v>
      </c>
      <c r="G24" s="9">
        <f t="shared" si="0"/>
        <v>9740.52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0.24</v>
      </c>
      <c r="E25" s="8">
        <v>5598</v>
      </c>
      <c r="F25" s="11" t="s">
        <v>43</v>
      </c>
      <c r="G25" s="9">
        <f t="shared" si="0"/>
        <v>1343.52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1.38</v>
      </c>
      <c r="E26" s="8">
        <v>5598</v>
      </c>
      <c r="F26" s="11" t="s">
        <v>43</v>
      </c>
      <c r="G26" s="9">
        <f t="shared" si="0"/>
        <v>7725.24</v>
      </c>
    </row>
    <row r="27" spans="1:7" s="3" customFormat="1" ht="47.25" x14ac:dyDescent="0.25">
      <c r="A27" s="20">
        <f t="shared" si="1"/>
        <v>20</v>
      </c>
      <c r="B27" s="22" t="s">
        <v>65</v>
      </c>
      <c r="C27" s="14" t="s">
        <v>10</v>
      </c>
      <c r="D27" s="15">
        <v>1.91</v>
      </c>
      <c r="E27" s="14">
        <v>5598</v>
      </c>
      <c r="F27" s="11" t="s">
        <v>21</v>
      </c>
      <c r="G27" s="9">
        <f t="shared" si="0"/>
        <v>10692.18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77240.679999999993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f>154+636.55</f>
        <v>790.55</v>
      </c>
    </row>
    <row r="32" spans="1:7" s="3" customFormat="1" ht="36.6" hidden="1" customHeight="1" x14ac:dyDescent="0.25">
      <c r="A32" s="24">
        <v>1</v>
      </c>
      <c r="B32" s="22" t="s">
        <v>6</v>
      </c>
      <c r="C32" s="24" t="s">
        <v>7</v>
      </c>
      <c r="D32" s="15">
        <v>14.06</v>
      </c>
      <c r="E32" s="15">
        <v>2296</v>
      </c>
      <c r="F32" s="25" t="s">
        <v>60</v>
      </c>
      <c r="G32" s="28"/>
    </row>
    <row r="33" spans="1:8" s="3" customFormat="1" ht="34.5" hidden="1" customHeight="1" x14ac:dyDescent="0.25">
      <c r="A33" s="24">
        <f>A32+1</f>
        <v>2</v>
      </c>
      <c r="B33" s="22" t="s">
        <v>8</v>
      </c>
      <c r="C33" s="24" t="s">
        <v>7</v>
      </c>
      <c r="D33" s="15">
        <v>10.14</v>
      </c>
      <c r="E33" s="15">
        <v>2296</v>
      </c>
      <c r="F33" s="25" t="s">
        <v>60</v>
      </c>
      <c r="G33" s="28"/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790.55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78031.23</v>
      </c>
    </row>
    <row r="36" spans="1:8" ht="23.25" customHeight="1" x14ac:dyDescent="0.3">
      <c r="A36" s="92" t="s">
        <v>71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72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58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2" right="0.13" top="0.15748031496062992" bottom="0.15748031496062992" header="0.15748031496062992" footer="0.15748031496062992"/>
  <pageSetup paperSize="9" scale="55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16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103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44865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81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5598</v>
      </c>
      <c r="F8" s="5" t="s">
        <v>11</v>
      </c>
      <c r="G8" s="9">
        <f>D8*E8</f>
        <v>1903.3200000000002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0.17</v>
      </c>
      <c r="E10" s="8">
        <v>5598</v>
      </c>
      <c r="F10" s="5" t="s">
        <v>11</v>
      </c>
      <c r="G10" s="9">
        <f t="shared" si="0"/>
        <v>951.66000000000008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0.21</v>
      </c>
      <c r="E13" s="8">
        <v>5598</v>
      </c>
      <c r="F13" s="5" t="s">
        <v>11</v>
      </c>
      <c r="G13" s="9">
        <f t="shared" si="0"/>
        <v>1175.58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0.19</v>
      </c>
      <c r="E14" s="8">
        <v>5598</v>
      </c>
      <c r="F14" s="5" t="s">
        <v>11</v>
      </c>
      <c r="G14" s="9">
        <f t="shared" si="0"/>
        <v>1063.6200000000001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5598</v>
      </c>
      <c r="F15" s="5" t="s">
        <v>11</v>
      </c>
      <c r="G15" s="9">
        <f t="shared" si="0"/>
        <v>1119.6000000000001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5598</v>
      </c>
      <c r="F16" s="11" t="s">
        <v>43</v>
      </c>
      <c r="G16" s="9">
        <f t="shared" si="0"/>
        <v>3022.92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5598</v>
      </c>
      <c r="F17" s="11" t="s">
        <v>43</v>
      </c>
      <c r="G17" s="9">
        <f t="shared" si="0"/>
        <v>2575.08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0.36</v>
      </c>
      <c r="E20" s="8">
        <v>5598</v>
      </c>
      <c r="F20" s="5" t="s">
        <v>18</v>
      </c>
      <c r="G20" s="9">
        <f t="shared" si="0"/>
        <v>2015.28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1.37</v>
      </c>
      <c r="E21" s="8">
        <v>5598</v>
      </c>
      <c r="F21" s="11" t="s">
        <v>43</v>
      </c>
      <c r="G21" s="9">
        <f>D21*E21</f>
        <v>7669.26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2.4300000000000002</v>
      </c>
      <c r="E22" s="8">
        <v>5598</v>
      </c>
      <c r="F22" s="5" t="s">
        <v>32</v>
      </c>
      <c r="G22" s="9">
        <f t="shared" si="0"/>
        <v>13603.140000000001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8">
        <v>5598</v>
      </c>
      <c r="F24" s="11" t="s">
        <v>43</v>
      </c>
      <c r="G24" s="9">
        <f t="shared" si="0"/>
        <v>10132.380000000001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0.26</v>
      </c>
      <c r="E25" s="8">
        <v>5598</v>
      </c>
      <c r="F25" s="11" t="s">
        <v>43</v>
      </c>
      <c r="G25" s="9">
        <f t="shared" si="0"/>
        <v>1455.48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1.44</v>
      </c>
      <c r="E26" s="8">
        <v>5598</v>
      </c>
      <c r="F26" s="11" t="s">
        <v>43</v>
      </c>
      <c r="G26" s="9">
        <f t="shared" si="0"/>
        <v>8061.12</v>
      </c>
    </row>
    <row r="27" spans="1:7" s="3" customFormat="1" ht="47.25" x14ac:dyDescent="0.25">
      <c r="A27" s="20">
        <f t="shared" si="1"/>
        <v>20</v>
      </c>
      <c r="B27" s="22" t="s">
        <v>91</v>
      </c>
      <c r="C27" s="14" t="s">
        <v>10</v>
      </c>
      <c r="D27" s="15">
        <v>2</v>
      </c>
      <c r="E27" s="14">
        <v>5598</v>
      </c>
      <c r="F27" s="11" t="s">
        <v>21</v>
      </c>
      <c r="G27" s="9">
        <f t="shared" si="0"/>
        <v>11196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80415.396800000002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v>0</v>
      </c>
    </row>
    <row r="32" spans="1:7" s="3" customFormat="1" ht="36.6" hidden="1" customHeight="1" x14ac:dyDescent="0.25">
      <c r="A32" s="24">
        <v>2</v>
      </c>
      <c r="B32" s="22" t="s">
        <v>6</v>
      </c>
      <c r="C32" s="24" t="s">
        <v>7</v>
      </c>
      <c r="D32" s="15">
        <v>14.62</v>
      </c>
      <c r="E32" s="15">
        <v>2296</v>
      </c>
      <c r="F32" s="25" t="s">
        <v>60</v>
      </c>
      <c r="G32" s="28">
        <v>0</v>
      </c>
    </row>
    <row r="33" spans="1:8" s="3" customFormat="1" ht="34.5" hidden="1" customHeight="1" x14ac:dyDescent="0.25">
      <c r="A33" s="24">
        <v>3</v>
      </c>
      <c r="B33" s="22" t="s">
        <v>8</v>
      </c>
      <c r="C33" s="24" t="s">
        <v>7</v>
      </c>
      <c r="D33" s="15">
        <v>10.55</v>
      </c>
      <c r="E33" s="15">
        <v>2296</v>
      </c>
      <c r="F33" s="25" t="s">
        <v>60</v>
      </c>
      <c r="G33" s="28">
        <v>0</v>
      </c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0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80415.396800000002</v>
      </c>
    </row>
    <row r="36" spans="1:8" ht="23.25" customHeight="1" x14ac:dyDescent="0.3">
      <c r="A36" s="92" t="s">
        <v>102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93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82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3307086614173229" right="0.11811023622047245" top="0.15748031496062992" bottom="0.15748031496062992" header="0.15748031496062992" footer="0.15748031496062992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16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105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44895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81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5598</v>
      </c>
      <c r="F8" s="5" t="s">
        <v>11</v>
      </c>
      <c r="G8" s="9">
        <f>D8*E8</f>
        <v>1903.3200000000002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0.17</v>
      </c>
      <c r="E10" s="8">
        <v>5598</v>
      </c>
      <c r="F10" s="5" t="s">
        <v>11</v>
      </c>
      <c r="G10" s="9">
        <f t="shared" si="0"/>
        <v>951.66000000000008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0.21</v>
      </c>
      <c r="E13" s="8">
        <v>5598</v>
      </c>
      <c r="F13" s="5" t="s">
        <v>11</v>
      </c>
      <c r="G13" s="9">
        <f t="shared" si="0"/>
        <v>1175.58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0.19</v>
      </c>
      <c r="E14" s="8">
        <v>5598</v>
      </c>
      <c r="F14" s="5" t="s">
        <v>11</v>
      </c>
      <c r="G14" s="9">
        <f t="shared" si="0"/>
        <v>1063.6200000000001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5598</v>
      </c>
      <c r="F15" s="5" t="s">
        <v>11</v>
      </c>
      <c r="G15" s="9">
        <f t="shared" si="0"/>
        <v>1119.6000000000001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5598</v>
      </c>
      <c r="F16" s="11" t="s">
        <v>43</v>
      </c>
      <c r="G16" s="9">
        <f t="shared" si="0"/>
        <v>3022.92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5598</v>
      </c>
      <c r="F17" s="11" t="s">
        <v>43</v>
      </c>
      <c r="G17" s="9">
        <f t="shared" si="0"/>
        <v>2575.08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0.36</v>
      </c>
      <c r="E20" s="8">
        <v>5598</v>
      </c>
      <c r="F20" s="5" t="s">
        <v>18</v>
      </c>
      <c r="G20" s="9">
        <f t="shared" si="0"/>
        <v>2015.28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1.37</v>
      </c>
      <c r="E21" s="8">
        <v>5598</v>
      </c>
      <c r="F21" s="11" t="s">
        <v>43</v>
      </c>
      <c r="G21" s="9">
        <f>D21*E21</f>
        <v>7669.26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2.4300000000000002</v>
      </c>
      <c r="E22" s="8">
        <v>5598</v>
      </c>
      <c r="F22" s="5" t="s">
        <v>32</v>
      </c>
      <c r="G22" s="9">
        <f t="shared" si="0"/>
        <v>13603.140000000001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8">
        <v>5598</v>
      </c>
      <c r="F24" s="11" t="s">
        <v>43</v>
      </c>
      <c r="G24" s="9">
        <f t="shared" si="0"/>
        <v>10132.380000000001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0.26</v>
      </c>
      <c r="E25" s="8">
        <v>5598</v>
      </c>
      <c r="F25" s="11" t="s">
        <v>43</v>
      </c>
      <c r="G25" s="9">
        <f t="shared" si="0"/>
        <v>1455.48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1.44</v>
      </c>
      <c r="E26" s="8">
        <v>5598</v>
      </c>
      <c r="F26" s="11" t="s">
        <v>43</v>
      </c>
      <c r="G26" s="9">
        <f t="shared" si="0"/>
        <v>8061.12</v>
      </c>
    </row>
    <row r="27" spans="1:7" s="3" customFormat="1" ht="47.25" x14ac:dyDescent="0.25">
      <c r="A27" s="20">
        <f t="shared" si="1"/>
        <v>20</v>
      </c>
      <c r="B27" s="22" t="s">
        <v>91</v>
      </c>
      <c r="C27" s="14" t="s">
        <v>10</v>
      </c>
      <c r="D27" s="15">
        <v>2</v>
      </c>
      <c r="E27" s="14">
        <v>5598</v>
      </c>
      <c r="F27" s="11" t="s">
        <v>21</v>
      </c>
      <c r="G27" s="9">
        <f t="shared" si="0"/>
        <v>11196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80415.396800000002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v>51261.53</v>
      </c>
    </row>
    <row r="32" spans="1:7" s="3" customFormat="1" ht="36.6" hidden="1" customHeight="1" x14ac:dyDescent="0.25">
      <c r="A32" s="24">
        <v>2</v>
      </c>
      <c r="B32" s="22" t="s">
        <v>6</v>
      </c>
      <c r="C32" s="24" t="s">
        <v>7</v>
      </c>
      <c r="D32" s="15">
        <v>14.62</v>
      </c>
      <c r="E32" s="15">
        <v>2296</v>
      </c>
      <c r="F32" s="25" t="s">
        <v>60</v>
      </c>
      <c r="G32" s="28">
        <v>0</v>
      </c>
    </row>
    <row r="33" spans="1:8" s="3" customFormat="1" ht="34.5" hidden="1" customHeight="1" x14ac:dyDescent="0.25">
      <c r="A33" s="24">
        <v>3</v>
      </c>
      <c r="B33" s="22" t="s">
        <v>8</v>
      </c>
      <c r="C33" s="24" t="s">
        <v>7</v>
      </c>
      <c r="D33" s="15">
        <v>10.55</v>
      </c>
      <c r="E33" s="15">
        <v>2296</v>
      </c>
      <c r="F33" s="25" t="s">
        <v>60</v>
      </c>
      <c r="G33" s="28">
        <v>0</v>
      </c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51261.53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131676.92680000002</v>
      </c>
    </row>
    <row r="36" spans="1:8" ht="23.25" customHeight="1" x14ac:dyDescent="0.3">
      <c r="A36" s="92" t="s">
        <v>104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106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82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3307086614173229" right="0.11811023622047245" top="0.15748031496062992" bottom="0.15748031496062992" header="0.15748031496062992" footer="0.15748031496062992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16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109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44926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81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5598</v>
      </c>
      <c r="F8" s="5" t="s">
        <v>11</v>
      </c>
      <c r="G8" s="9">
        <f>D8*E8</f>
        <v>1903.3200000000002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0.17</v>
      </c>
      <c r="E10" s="8">
        <v>5598</v>
      </c>
      <c r="F10" s="5" t="s">
        <v>11</v>
      </c>
      <c r="G10" s="9">
        <f t="shared" si="0"/>
        <v>951.66000000000008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0.21</v>
      </c>
      <c r="E13" s="8">
        <v>5598</v>
      </c>
      <c r="F13" s="5" t="s">
        <v>11</v>
      </c>
      <c r="G13" s="9">
        <f t="shared" si="0"/>
        <v>1175.58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0.19</v>
      </c>
      <c r="E14" s="8">
        <v>5598</v>
      </c>
      <c r="F14" s="5" t="s">
        <v>11</v>
      </c>
      <c r="G14" s="9">
        <f t="shared" si="0"/>
        <v>1063.6200000000001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5598</v>
      </c>
      <c r="F15" s="5" t="s">
        <v>11</v>
      </c>
      <c r="G15" s="9">
        <f t="shared" si="0"/>
        <v>1119.6000000000001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5598</v>
      </c>
      <c r="F16" s="11" t="s">
        <v>43</v>
      </c>
      <c r="G16" s="9">
        <f t="shared" si="0"/>
        <v>3022.92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5598</v>
      </c>
      <c r="F17" s="11" t="s">
        <v>43</v>
      </c>
      <c r="G17" s="9">
        <f t="shared" si="0"/>
        <v>2575.08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0.36</v>
      </c>
      <c r="E20" s="8">
        <v>5598</v>
      </c>
      <c r="F20" s="5" t="s">
        <v>18</v>
      </c>
      <c r="G20" s="9">
        <f t="shared" si="0"/>
        <v>2015.28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1.37</v>
      </c>
      <c r="E21" s="8">
        <v>5598</v>
      </c>
      <c r="F21" s="11" t="s">
        <v>43</v>
      </c>
      <c r="G21" s="9">
        <f>D21*E21</f>
        <v>7669.26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2.4300000000000002</v>
      </c>
      <c r="E22" s="8">
        <v>5598</v>
      </c>
      <c r="F22" s="5" t="s">
        <v>32</v>
      </c>
      <c r="G22" s="9">
        <f t="shared" si="0"/>
        <v>13603.140000000001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8">
        <v>5598</v>
      </c>
      <c r="F24" s="11" t="s">
        <v>43</v>
      </c>
      <c r="G24" s="9">
        <f t="shared" si="0"/>
        <v>10132.380000000001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0.26</v>
      </c>
      <c r="E25" s="8">
        <v>5598</v>
      </c>
      <c r="F25" s="11" t="s">
        <v>43</v>
      </c>
      <c r="G25" s="9">
        <f t="shared" si="0"/>
        <v>1455.48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1.44</v>
      </c>
      <c r="E26" s="8">
        <v>5598</v>
      </c>
      <c r="F26" s="11" t="s">
        <v>43</v>
      </c>
      <c r="G26" s="9">
        <f t="shared" si="0"/>
        <v>8061.12</v>
      </c>
    </row>
    <row r="27" spans="1:7" s="3" customFormat="1" ht="47.25" x14ac:dyDescent="0.25">
      <c r="A27" s="20">
        <f t="shared" si="1"/>
        <v>20</v>
      </c>
      <c r="B27" s="22" t="s">
        <v>108</v>
      </c>
      <c r="C27" s="14" t="s">
        <v>10</v>
      </c>
      <c r="D27" s="15">
        <v>2.17</v>
      </c>
      <c r="E27" s="14">
        <v>5598</v>
      </c>
      <c r="F27" s="11" t="s">
        <v>21</v>
      </c>
      <c r="G27" s="9">
        <f t="shared" si="0"/>
        <v>12147.66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81367.056800000006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v>13584.19</v>
      </c>
    </row>
    <row r="32" spans="1:7" s="3" customFormat="1" ht="36.6" hidden="1" customHeight="1" x14ac:dyDescent="0.25">
      <c r="A32" s="24">
        <v>2</v>
      </c>
      <c r="B32" s="22" t="s">
        <v>6</v>
      </c>
      <c r="C32" s="24" t="s">
        <v>7</v>
      </c>
      <c r="D32" s="15">
        <v>14.62</v>
      </c>
      <c r="E32" s="15">
        <v>2296</v>
      </c>
      <c r="F32" s="25" t="s">
        <v>60</v>
      </c>
      <c r="G32" s="28">
        <v>0</v>
      </c>
    </row>
    <row r="33" spans="1:8" s="3" customFormat="1" ht="34.5" hidden="1" customHeight="1" x14ac:dyDescent="0.25">
      <c r="A33" s="24">
        <v>3</v>
      </c>
      <c r="B33" s="22" t="s">
        <v>8</v>
      </c>
      <c r="C33" s="24" t="s">
        <v>7</v>
      </c>
      <c r="D33" s="15">
        <v>10.55</v>
      </c>
      <c r="E33" s="15">
        <v>2296</v>
      </c>
      <c r="F33" s="25" t="s">
        <v>60</v>
      </c>
      <c r="G33" s="28">
        <v>0</v>
      </c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13584.19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94951.246800000008</v>
      </c>
    </row>
    <row r="36" spans="1:8" ht="23.25" customHeight="1" x14ac:dyDescent="0.3">
      <c r="A36" s="92" t="s">
        <v>107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110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82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3307086614173229" right="0.11811023622047245" top="0.15748031496062992" bottom="0.15748031496062992" header="0.15748031496062992" footer="0.15748031496062992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="75" zoomScaleNormal="75" zoomScaleSheetLayoutView="55" workbookViewId="0">
      <selection activeCell="C10" sqref="C10"/>
    </sheetView>
  </sheetViews>
  <sheetFormatPr defaultRowHeight="15.75" x14ac:dyDescent="0.25"/>
  <cols>
    <col min="1" max="1" width="7.5703125" style="1" customWidth="1"/>
    <col min="2" max="2" width="101" style="1" customWidth="1"/>
    <col min="3" max="3" width="25.85546875" style="68" customWidth="1"/>
    <col min="4" max="4" width="9.140625" style="1"/>
    <col min="5" max="5" width="11.28515625" style="1" bestFit="1" customWidth="1"/>
    <col min="6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1" width="9.140625" style="1"/>
    <col min="16372" max="16384" width="8.85546875" style="1" customWidth="1"/>
  </cols>
  <sheetData>
    <row r="1" spans="1:4" s="32" customFormat="1" x14ac:dyDescent="0.25">
      <c r="C1" s="68"/>
    </row>
    <row r="2" spans="1:4" s="32" customFormat="1" ht="43.5" customHeight="1" x14ac:dyDescent="0.25">
      <c r="A2" s="34"/>
      <c r="B2" s="82" t="s">
        <v>111</v>
      </c>
      <c r="C2" s="94"/>
    </row>
    <row r="3" spans="1:4" s="33" customFormat="1" ht="31.5" customHeight="1" x14ac:dyDescent="0.25">
      <c r="A3" s="35"/>
      <c r="B3" s="36"/>
      <c r="C3" s="75"/>
    </row>
    <row r="4" spans="1:4" s="33" customFormat="1" ht="40.15" customHeight="1" x14ac:dyDescent="0.25">
      <c r="A4" s="60">
        <v>1</v>
      </c>
      <c r="B4" s="61" t="s">
        <v>66</v>
      </c>
      <c r="C4" s="77">
        <v>1287992.05</v>
      </c>
    </row>
    <row r="5" spans="1:4" s="33" customFormat="1" ht="40.15" customHeight="1" x14ac:dyDescent="0.25">
      <c r="A5" s="60">
        <v>2</v>
      </c>
      <c r="B5" s="61" t="s">
        <v>94</v>
      </c>
      <c r="C5" s="77">
        <f>800*12</f>
        <v>9600</v>
      </c>
    </row>
    <row r="6" spans="1:4" s="33" customFormat="1" ht="40.15" customHeight="1" x14ac:dyDescent="0.25">
      <c r="A6" s="60">
        <v>3</v>
      </c>
      <c r="B6" s="61" t="s">
        <v>95</v>
      </c>
      <c r="C6" s="77">
        <v>7900</v>
      </c>
    </row>
    <row r="7" spans="1:4" s="33" customFormat="1" ht="38.450000000000003" customHeight="1" x14ac:dyDescent="0.25">
      <c r="A7" s="62">
        <v>4</v>
      </c>
      <c r="B7" s="61" t="s">
        <v>67</v>
      </c>
      <c r="C7" s="69">
        <v>1100834.42</v>
      </c>
    </row>
    <row r="8" spans="1:4" s="32" customFormat="1" ht="42" customHeight="1" x14ac:dyDescent="0.25">
      <c r="A8" s="62">
        <v>5</v>
      </c>
      <c r="B8" s="61" t="s">
        <v>68</v>
      </c>
      <c r="C8" s="69">
        <f>C4-C7</f>
        <v>187157.63000000012</v>
      </c>
    </row>
    <row r="9" spans="1:4" s="32" customFormat="1" ht="42" customHeight="1" x14ac:dyDescent="0.25">
      <c r="A9" s="62">
        <v>6</v>
      </c>
      <c r="B9" s="61" t="s">
        <v>112</v>
      </c>
      <c r="C9" s="79" t="s">
        <v>113</v>
      </c>
    </row>
    <row r="10" spans="1:4" ht="53.45" customHeight="1" x14ac:dyDescent="0.25">
      <c r="A10" s="63" t="s">
        <v>0</v>
      </c>
      <c r="B10" s="63" t="s">
        <v>1</v>
      </c>
      <c r="C10" s="70" t="s">
        <v>69</v>
      </c>
      <c r="D10" s="18"/>
    </row>
    <row r="11" spans="1:4" ht="54" customHeight="1" x14ac:dyDescent="0.25">
      <c r="A11" s="4">
        <v>1</v>
      </c>
      <c r="B11" s="7" t="s">
        <v>9</v>
      </c>
      <c r="C11" s="28">
        <f>янв!G8+фев!G8+мар!G8+апр!G8+май!G8+июнь!G8+июль!G8+авг!G8+сен!G8+окт!G8+ноя!G8+дек!G8</f>
        <v>22783.86</v>
      </c>
    </row>
    <row r="12" spans="1:4" ht="45.75" customHeight="1" x14ac:dyDescent="0.25">
      <c r="A12" s="4">
        <f>A11+1</f>
        <v>2</v>
      </c>
      <c r="B12" s="22" t="s">
        <v>44</v>
      </c>
      <c r="C12" s="28">
        <f>янв!G9+фев!G9+мар!G9+апр!G9+май!G9+июнь!G9+июль!G9+авг!G9+сен!G9+окт!G9+ноя!G9+дек!G9</f>
        <v>5374.0800000000008</v>
      </c>
    </row>
    <row r="13" spans="1:4" ht="53.25" customHeight="1" x14ac:dyDescent="0.25">
      <c r="A13" s="4">
        <f t="shared" ref="A13:A30" si="0">A12+1</f>
        <v>3</v>
      </c>
      <c r="B13" s="22" t="s">
        <v>13</v>
      </c>
      <c r="C13" s="28">
        <f>янв!G10+фев!G10+мар!G10+апр!G10+май!G10+июнь!G10+июль!G10+авг!G10+сен!G10+окт!G10+ноя!G10+дек!G10</f>
        <v>11363.939999999999</v>
      </c>
    </row>
    <row r="14" spans="1:4" ht="52.5" customHeight="1" x14ac:dyDescent="0.25">
      <c r="A14" s="4">
        <f t="shared" si="0"/>
        <v>4</v>
      </c>
      <c r="B14" s="22" t="s">
        <v>14</v>
      </c>
      <c r="C14" s="28">
        <f>янв!G11+фев!G11+мар!G11+апр!G11+май!G11+июнь!G11+июль!G11+авг!G11+сен!G11+окт!G11+ноя!G11+дек!G11</f>
        <v>4702.3200000000006</v>
      </c>
    </row>
    <row r="15" spans="1:4" ht="65.25" customHeight="1" x14ac:dyDescent="0.25">
      <c r="A15" s="4">
        <f t="shared" si="0"/>
        <v>5</v>
      </c>
      <c r="B15" s="22" t="s">
        <v>16</v>
      </c>
      <c r="C15" s="28">
        <f>янв!G12+фев!G12+мар!G12+апр!G12+май!G12+июнь!G12+июль!G12+авг!G12+сен!G12+окт!G12+ноя!G12+дек!G12</f>
        <v>2687.0400000000004</v>
      </c>
    </row>
    <row r="16" spans="1:4" ht="57" customHeight="1" x14ac:dyDescent="0.25">
      <c r="A16" s="4">
        <f t="shared" si="0"/>
        <v>6</v>
      </c>
      <c r="B16" s="22" t="s">
        <v>19</v>
      </c>
      <c r="C16" s="28">
        <f>янв!G13+фев!G13+мар!G13+апр!G13+май!G13+июнь!G13+июль!G13+авг!G13+сен!G13+окт!G13+ноя!G13+дек!G13</f>
        <v>14050.98</v>
      </c>
    </row>
    <row r="17" spans="1:3" ht="39" customHeight="1" x14ac:dyDescent="0.25">
      <c r="A17" s="4">
        <f t="shared" si="0"/>
        <v>7</v>
      </c>
      <c r="B17" s="22" t="s">
        <v>45</v>
      </c>
      <c r="C17" s="28">
        <f>янв!G14+фев!G14+мар!G14+апр!G14+май!G14+июнь!G14+июль!G14+авг!G14+сен!G14+окт!G14+ноя!G14+дек!G14</f>
        <v>12707.460000000003</v>
      </c>
    </row>
    <row r="18" spans="1:3" ht="44.25" customHeight="1" x14ac:dyDescent="0.25">
      <c r="A18" s="4">
        <f t="shared" si="0"/>
        <v>8</v>
      </c>
      <c r="B18" s="7" t="s">
        <v>23</v>
      </c>
      <c r="C18" s="28">
        <f>янв!G15+фев!G15+мар!G15+апр!G15+май!G15+июнь!G15+июль!G15+авг!G15+сен!G15+окт!G15+ноя!G15+дек!G15</f>
        <v>13379.220000000003</v>
      </c>
    </row>
    <row r="19" spans="1:3" ht="25.5" customHeight="1" x14ac:dyDescent="0.25">
      <c r="A19" s="4">
        <f t="shared" si="0"/>
        <v>9</v>
      </c>
      <c r="B19" s="7" t="s">
        <v>46</v>
      </c>
      <c r="C19" s="28">
        <f>янв!G16+фев!G16+мар!G16+апр!G16+май!G16+июнь!G16+июль!G16+авг!G16+сен!G16+окт!G16+ноя!G16+дек!G16</f>
        <v>36163.079999999987</v>
      </c>
    </row>
    <row r="20" spans="1:3" ht="24" customHeight="1" x14ac:dyDescent="0.25">
      <c r="A20" s="4">
        <f t="shared" si="0"/>
        <v>10</v>
      </c>
      <c r="B20" s="7" t="s">
        <v>24</v>
      </c>
      <c r="C20" s="28">
        <f>янв!G17+фев!G17+мар!G17+апр!G17+май!G17+июнь!G17+июль!G17+авг!G17+сен!G17+окт!G17+ноя!G17+дек!G17</f>
        <v>30789.000000000007</v>
      </c>
    </row>
    <row r="21" spans="1:3" ht="33.75" customHeight="1" x14ac:dyDescent="0.25">
      <c r="A21" s="4">
        <f t="shared" si="0"/>
        <v>11</v>
      </c>
      <c r="B21" s="7" t="s">
        <v>25</v>
      </c>
      <c r="C21" s="28">
        <f>янв!G18+фев!G18+мар!G18+апр!G18+май!G18+июнь!G18+июль!G18+авг!G18+сен!G18+окт!G18+ноя!G18+дек!G18</f>
        <v>3358.8000000000006</v>
      </c>
    </row>
    <row r="22" spans="1:3" ht="69" customHeight="1" x14ac:dyDescent="0.25">
      <c r="A22" s="4">
        <f t="shared" si="0"/>
        <v>12</v>
      </c>
      <c r="B22" s="7" t="s">
        <v>27</v>
      </c>
      <c r="C22" s="28">
        <f>янв!G19+фев!G19+мар!G19+апр!G19+май!G19+июнь!G19+июль!G19+авг!G19+сен!G19+окт!G19+ноя!G19+дек!G19</f>
        <v>5374.0800000000008</v>
      </c>
    </row>
    <row r="23" spans="1:3" x14ac:dyDescent="0.25">
      <c r="A23" s="4">
        <f t="shared" si="0"/>
        <v>13</v>
      </c>
      <c r="B23" s="7" t="s">
        <v>28</v>
      </c>
      <c r="C23" s="28">
        <f>янв!G20+фев!G20+мар!G20+апр!G20+май!G20+июнь!G20+июль!G20+авг!G20+сен!G20+окт!G20+ноя!G20+дек!G20</f>
        <v>24127.379999999997</v>
      </c>
    </row>
    <row r="24" spans="1:3" x14ac:dyDescent="0.25">
      <c r="A24" s="4">
        <f t="shared" si="0"/>
        <v>14</v>
      </c>
      <c r="B24" s="19" t="s">
        <v>42</v>
      </c>
      <c r="C24" s="28">
        <f>янв!G21+фев!G21+мар!G21+апр!G21+май!G21+июнь!G21+июль!G21+авг!G21+сен!G21+окт!G21+ноя!G21+дек!G21</f>
        <v>91751.219999999987</v>
      </c>
    </row>
    <row r="25" spans="1:3" ht="21" customHeight="1" x14ac:dyDescent="0.25">
      <c r="A25" s="4">
        <f t="shared" si="0"/>
        <v>15</v>
      </c>
      <c r="B25" s="19" t="s">
        <v>62</v>
      </c>
      <c r="C25" s="28">
        <f>янв!G22+фев!G22+мар!G22+апр!G22+май!G22+июнь!G22+июль!G22+авг!G22+сен!G22+окт!G22+ноя!G22+дек!G22</f>
        <v>162733.86000000004</v>
      </c>
    </row>
    <row r="26" spans="1:3" x14ac:dyDescent="0.25">
      <c r="A26" s="4">
        <f t="shared" si="0"/>
        <v>16</v>
      </c>
      <c r="B26" s="12" t="s">
        <v>33</v>
      </c>
      <c r="C26" s="28">
        <f>янв!G23+фев!G23+мар!G23+апр!G23+май!G23+июнь!G23+июль!G23+авг!G23+сен!G23+окт!G23+ноя!G23+дек!G23</f>
        <v>151667.48480000001</v>
      </c>
    </row>
    <row r="27" spans="1:3" x14ac:dyDescent="0.25">
      <c r="A27" s="4">
        <f t="shared" si="0"/>
        <v>17</v>
      </c>
      <c r="B27" s="12" t="s">
        <v>35</v>
      </c>
      <c r="C27" s="28">
        <f>янв!G24+фев!G24+мар!G24+апр!G24+май!G24+июнь!G24+июль!G24+авг!G24+сен!G24+окт!G24+ноя!G24+дек!G24</f>
        <v>121196.70000000004</v>
      </c>
    </row>
    <row r="28" spans="1:3" x14ac:dyDescent="0.25">
      <c r="A28" s="4">
        <f t="shared" si="0"/>
        <v>18</v>
      </c>
      <c r="B28" s="12" t="s">
        <v>36</v>
      </c>
      <c r="C28" s="28">
        <f>янв!G25+фев!G25+мар!G25+апр!G25+май!G25+июнь!G25+июль!G25+авг!G25+сен!G25+окт!G25+ноя!G25+дек!G25</f>
        <v>17353.799999999996</v>
      </c>
    </row>
    <row r="29" spans="1:3" ht="32.25" customHeight="1" x14ac:dyDescent="0.25">
      <c r="A29" s="4">
        <f t="shared" si="0"/>
        <v>19</v>
      </c>
      <c r="B29" s="21" t="s">
        <v>38</v>
      </c>
      <c r="C29" s="28">
        <f>янв!G26+фев!G26+мар!G26+апр!G26+май!G26+июнь!G26+июль!G26+авг!G26+сен!G26+окт!G26+ноя!G26+дек!G26</f>
        <v>96397.56</v>
      </c>
    </row>
    <row r="30" spans="1:3" s="3" customFormat="1" ht="53.25" customHeight="1" x14ac:dyDescent="0.25">
      <c r="A30" s="4">
        <f t="shared" si="0"/>
        <v>20</v>
      </c>
      <c r="B30" s="22" t="s">
        <v>39</v>
      </c>
      <c r="C30" s="28">
        <f>янв!G27+фев!G27+мар!G27+апр!G27+май!G27+июнь!G27+июль!G27+авг!G27+сен!G27+окт!G27+ноя!G27+дек!G27</f>
        <v>132280.74</v>
      </c>
    </row>
    <row r="31" spans="1:3" s="23" customFormat="1" x14ac:dyDescent="0.25">
      <c r="A31" s="88" t="s">
        <v>41</v>
      </c>
      <c r="B31" s="89"/>
      <c r="C31" s="28">
        <f>SUM(C11:C30)</f>
        <v>960242.60480000009</v>
      </c>
    </row>
    <row r="32" spans="1:3" s="33" customFormat="1" x14ac:dyDescent="0.25">
      <c r="A32" s="56" t="s">
        <v>40</v>
      </c>
      <c r="B32" s="56"/>
      <c r="C32" s="28"/>
    </row>
    <row r="33" spans="1:5" s="3" customFormat="1" ht="56.25" customHeight="1" x14ac:dyDescent="0.25">
      <c r="A33" s="64" t="s">
        <v>0</v>
      </c>
      <c r="B33" s="64" t="s">
        <v>1</v>
      </c>
      <c r="C33" s="70" t="s">
        <v>69</v>
      </c>
    </row>
    <row r="34" spans="1:5" s="3" customFormat="1" ht="28.15" customHeight="1" x14ac:dyDescent="0.25">
      <c r="A34" s="24">
        <v>1</v>
      </c>
      <c r="B34" s="26" t="s">
        <v>40</v>
      </c>
      <c r="C34" s="28">
        <f>янв!G31+фев!G31+мар!G31+апр!G31+май!G31+июнь!G31+июль!G31+авг!G31+сен!G31+окт!G31+ноя!G31+дек!G31</f>
        <v>111851.95</v>
      </c>
    </row>
    <row r="35" spans="1:5" s="3" customFormat="1" ht="36.6" customHeight="1" x14ac:dyDescent="0.25">
      <c r="A35" s="24">
        <v>1</v>
      </c>
      <c r="B35" s="22" t="s">
        <v>6</v>
      </c>
      <c r="C35" s="28">
        <f>янв!G32+фев!G32+мар!G32+апр!G32+май!G32+июнь!G32+июль!G32+авг!G32+сен!G32+окт!G32+ноя!G32+дек!G32</f>
        <v>33567.519999999997</v>
      </c>
    </row>
    <row r="36" spans="1:5" s="3" customFormat="1" ht="34.5" customHeight="1" x14ac:dyDescent="0.25">
      <c r="A36" s="24">
        <f>A35+1</f>
        <v>2</v>
      </c>
      <c r="B36" s="22" t="s">
        <v>8</v>
      </c>
      <c r="C36" s="28">
        <f>янв!G33+фев!G33+мар!G33+апр!G33+май!G33+июнь!G33+июль!G33+авг!G33+сен!G33+окт!G33+ноя!G33+дек!G33</f>
        <v>24222.800000000003</v>
      </c>
    </row>
    <row r="37" spans="1:5" s="29" customFormat="1" x14ac:dyDescent="0.25">
      <c r="A37" s="91" t="s">
        <v>41</v>
      </c>
      <c r="B37" s="91"/>
      <c r="C37" s="28">
        <f>SUM(C34:C36)</f>
        <v>169642.27000000002</v>
      </c>
    </row>
    <row r="38" spans="1:5" s="23" customFormat="1" x14ac:dyDescent="0.25">
      <c r="A38" s="88" t="s">
        <v>51</v>
      </c>
      <c r="B38" s="88"/>
      <c r="C38" s="28">
        <f>C31+C37</f>
        <v>1129884.8748000001</v>
      </c>
    </row>
    <row r="39" spans="1:5" s="32" customFormat="1" ht="16.149999999999999" customHeight="1" x14ac:dyDescent="0.3">
      <c r="A39" s="65"/>
      <c r="B39" s="66" t="s">
        <v>70</v>
      </c>
      <c r="C39" s="78">
        <f>C4-C38+C5</f>
        <v>167707.17519999994</v>
      </c>
    </row>
    <row r="40" spans="1:5" s="32" customFormat="1" ht="24.75" customHeight="1" x14ac:dyDescent="0.3">
      <c r="A40" s="57"/>
      <c r="B40" s="55"/>
      <c r="C40" s="76"/>
    </row>
    <row r="41" spans="1:5" s="32" customFormat="1" ht="30.75" customHeight="1" x14ac:dyDescent="0.3">
      <c r="A41" s="54"/>
      <c r="B41" s="55"/>
      <c r="C41" s="76"/>
      <c r="E41" s="58"/>
    </row>
    <row r="42" spans="1:5" s="32" customFormat="1" ht="27" customHeight="1" x14ac:dyDescent="0.3">
      <c r="A42" s="54"/>
      <c r="B42" s="55"/>
      <c r="C42" s="76"/>
    </row>
    <row r="43" spans="1:5" s="32" customFormat="1" ht="42.75" customHeight="1" x14ac:dyDescent="0.3">
      <c r="A43" s="54"/>
      <c r="B43" s="55"/>
      <c r="C43" s="76"/>
    </row>
    <row r="44" spans="1:5" s="37" customFormat="1" x14ac:dyDescent="0.25">
      <c r="A44" s="39"/>
      <c r="B44" s="39"/>
      <c r="C44" s="71"/>
    </row>
    <row r="45" spans="1:5" s="37" customFormat="1" ht="37.9" customHeight="1" x14ac:dyDescent="0.25">
      <c r="A45" s="43"/>
      <c r="B45" s="43"/>
      <c r="C45" s="72"/>
    </row>
    <row r="46" spans="1:5" s="32" customFormat="1" ht="18" x14ac:dyDescent="0.25">
      <c r="A46" s="59"/>
      <c r="B46" s="59"/>
      <c r="C46" s="73"/>
    </row>
    <row r="47" spans="1:5" s="32" customFormat="1" ht="18" x14ac:dyDescent="0.25">
      <c r="A47" s="59"/>
      <c r="B47" s="59"/>
      <c r="C47" s="73"/>
    </row>
    <row r="48" spans="1:5" s="32" customFormat="1" ht="18" x14ac:dyDescent="0.25">
      <c r="A48" s="59"/>
      <c r="B48" s="59"/>
      <c r="C48" s="73"/>
    </row>
    <row r="49" spans="1:4" s="32" customFormat="1" ht="18" x14ac:dyDescent="0.25">
      <c r="A49" s="59"/>
      <c r="B49" s="59"/>
      <c r="C49" s="73"/>
    </row>
    <row r="50" spans="1:4" s="32" customFormat="1" ht="18" x14ac:dyDescent="0.25">
      <c r="A50" s="59"/>
      <c r="B50" s="59"/>
      <c r="C50" s="73"/>
    </row>
    <row r="51" spans="1:4" s="32" customFormat="1" ht="18" x14ac:dyDescent="0.25">
      <c r="A51" s="59"/>
      <c r="B51" s="59"/>
      <c r="C51" s="73"/>
    </row>
    <row r="52" spans="1:4" s="32" customFormat="1" ht="18" x14ac:dyDescent="0.25">
      <c r="A52" s="51"/>
      <c r="B52" s="51"/>
      <c r="C52" s="74"/>
    </row>
    <row r="53" spans="1:4" s="32" customFormat="1" ht="18" x14ac:dyDescent="0.25">
      <c r="A53" s="51"/>
      <c r="B53" s="51"/>
      <c r="C53" s="74"/>
    </row>
    <row r="54" spans="1:4" ht="18" x14ac:dyDescent="0.25">
      <c r="A54" s="51"/>
      <c r="B54" s="51"/>
      <c r="C54" s="74"/>
      <c r="D54" s="32"/>
    </row>
    <row r="55" spans="1:4" x14ac:dyDescent="0.25">
      <c r="A55" s="32"/>
      <c r="B55" s="32"/>
      <c r="D55" s="32"/>
    </row>
    <row r="56" spans="1:4" x14ac:dyDescent="0.25">
      <c r="A56" s="32"/>
      <c r="B56" s="32"/>
      <c r="D56" s="32"/>
    </row>
    <row r="57" spans="1:4" x14ac:dyDescent="0.25">
      <c r="A57" s="32"/>
      <c r="B57" s="32"/>
      <c r="D57" s="32"/>
    </row>
    <row r="58" spans="1:4" x14ac:dyDescent="0.25">
      <c r="A58" s="32"/>
      <c r="B58" s="32"/>
      <c r="D58" s="32"/>
    </row>
  </sheetData>
  <mergeCells count="4">
    <mergeCell ref="A38:B38"/>
    <mergeCell ref="A31:B31"/>
    <mergeCell ref="A37:B37"/>
    <mergeCell ref="B2:C2"/>
  </mergeCells>
  <pageMargins left="0.62992125984251968" right="0.35433070866141736" top="0.22" bottom="0.18" header="0.16" footer="0.15748031496062992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14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74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44620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64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5598</v>
      </c>
      <c r="F8" s="5" t="s">
        <v>11</v>
      </c>
      <c r="G8" s="9">
        <f>D8*E8</f>
        <v>1903.3200000000002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0.17</v>
      </c>
      <c r="E10" s="8">
        <v>5598</v>
      </c>
      <c r="F10" s="5" t="s">
        <v>11</v>
      </c>
      <c r="G10" s="9">
        <f t="shared" si="0"/>
        <v>951.66000000000008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0.21</v>
      </c>
      <c r="E13" s="8">
        <v>5598</v>
      </c>
      <c r="F13" s="5" t="s">
        <v>11</v>
      </c>
      <c r="G13" s="9">
        <f t="shared" si="0"/>
        <v>1175.58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0.19</v>
      </c>
      <c r="E14" s="8">
        <v>5598</v>
      </c>
      <c r="F14" s="5" t="s">
        <v>11</v>
      </c>
      <c r="G14" s="9">
        <f t="shared" si="0"/>
        <v>1063.6200000000001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5598</v>
      </c>
      <c r="F15" s="5" t="s">
        <v>11</v>
      </c>
      <c r="G15" s="9">
        <f t="shared" si="0"/>
        <v>1119.6000000000001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5598</v>
      </c>
      <c r="F16" s="11" t="s">
        <v>43</v>
      </c>
      <c r="G16" s="9">
        <f t="shared" si="0"/>
        <v>3022.92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5598</v>
      </c>
      <c r="F17" s="11" t="s">
        <v>43</v>
      </c>
      <c r="G17" s="9">
        <f t="shared" si="0"/>
        <v>2575.08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0.36</v>
      </c>
      <c r="E20" s="8">
        <v>5598</v>
      </c>
      <c r="F20" s="5" t="s">
        <v>18</v>
      </c>
      <c r="G20" s="9">
        <f t="shared" si="0"/>
        <v>2015.28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1.37</v>
      </c>
      <c r="E21" s="8">
        <v>5598</v>
      </c>
      <c r="F21" s="11" t="s">
        <v>43</v>
      </c>
      <c r="G21" s="9">
        <f>D21*E21</f>
        <v>7669.26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2.4300000000000002</v>
      </c>
      <c r="E22" s="8">
        <v>5598</v>
      </c>
      <c r="F22" s="5" t="s">
        <v>32</v>
      </c>
      <c r="G22" s="9">
        <f t="shared" si="0"/>
        <v>13603.140000000001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8">
        <v>5598</v>
      </c>
      <c r="F24" s="11" t="s">
        <v>43</v>
      </c>
      <c r="G24" s="9">
        <f t="shared" si="0"/>
        <v>10132.380000000001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0.26</v>
      </c>
      <c r="E25" s="8">
        <v>5598</v>
      </c>
      <c r="F25" s="11" t="s">
        <v>43</v>
      </c>
      <c r="G25" s="9">
        <f t="shared" si="0"/>
        <v>1455.48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1.44</v>
      </c>
      <c r="E26" s="8">
        <v>5598</v>
      </c>
      <c r="F26" s="11" t="s">
        <v>43</v>
      </c>
      <c r="G26" s="9">
        <f t="shared" si="0"/>
        <v>8061.12</v>
      </c>
    </row>
    <row r="27" spans="1:7" s="3" customFormat="1" ht="47.25" x14ac:dyDescent="0.25">
      <c r="A27" s="20">
        <f t="shared" si="1"/>
        <v>20</v>
      </c>
      <c r="B27" s="22" t="s">
        <v>65</v>
      </c>
      <c r="C27" s="14" t="s">
        <v>10</v>
      </c>
      <c r="D27" s="15">
        <v>1.91</v>
      </c>
      <c r="E27" s="14">
        <v>5598</v>
      </c>
      <c r="F27" s="11" t="s">
        <v>21</v>
      </c>
      <c r="G27" s="9">
        <f t="shared" si="0"/>
        <v>10692.18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79911.57680000001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f>3258.68+2601.25</f>
        <v>5859.93</v>
      </c>
    </row>
    <row r="32" spans="1:7" s="3" customFormat="1" ht="36.6" customHeight="1" x14ac:dyDescent="0.25">
      <c r="A32" s="24">
        <v>1</v>
      </c>
      <c r="B32" s="22" t="s">
        <v>6</v>
      </c>
      <c r="C32" s="24" t="s">
        <v>7</v>
      </c>
      <c r="D32" s="15">
        <v>14.62</v>
      </c>
      <c r="E32" s="15">
        <v>2296</v>
      </c>
      <c r="F32" s="25" t="s">
        <v>60</v>
      </c>
      <c r="G32" s="28">
        <v>0</v>
      </c>
    </row>
    <row r="33" spans="1:8" s="3" customFormat="1" ht="34.5" customHeight="1" x14ac:dyDescent="0.25">
      <c r="A33" s="24">
        <f>A32+1</f>
        <v>2</v>
      </c>
      <c r="B33" s="22" t="s">
        <v>8</v>
      </c>
      <c r="C33" s="24" t="s">
        <v>7</v>
      </c>
      <c r="D33" s="15">
        <v>10.55</v>
      </c>
      <c r="E33" s="15">
        <v>2296</v>
      </c>
      <c r="F33" s="25" t="s">
        <v>60</v>
      </c>
      <c r="G33" s="28">
        <v>0</v>
      </c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5859.93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85771.506800000003</v>
      </c>
    </row>
    <row r="36" spans="1:8" ht="23.25" customHeight="1" x14ac:dyDescent="0.3">
      <c r="A36" s="92" t="s">
        <v>73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75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58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3307086614173229" right="0.11811023622047245" top="0.15748031496062992" bottom="0.15748031496062992" header="0.15748031496062992" footer="0.15748031496062992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16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77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44651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64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5598</v>
      </c>
      <c r="F8" s="5" t="s">
        <v>11</v>
      </c>
      <c r="G8" s="9">
        <f>D8*E8</f>
        <v>1903.3200000000002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0.17</v>
      </c>
      <c r="E10" s="8">
        <v>5598</v>
      </c>
      <c r="F10" s="5" t="s">
        <v>11</v>
      </c>
      <c r="G10" s="9">
        <f t="shared" si="0"/>
        <v>951.66000000000008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0.21</v>
      </c>
      <c r="E13" s="8">
        <v>5598</v>
      </c>
      <c r="F13" s="5" t="s">
        <v>11</v>
      </c>
      <c r="G13" s="9">
        <f t="shared" si="0"/>
        <v>1175.58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0.19</v>
      </c>
      <c r="E14" s="8">
        <v>5598</v>
      </c>
      <c r="F14" s="5" t="s">
        <v>11</v>
      </c>
      <c r="G14" s="9">
        <f t="shared" si="0"/>
        <v>1063.6200000000001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5598</v>
      </c>
      <c r="F15" s="5" t="s">
        <v>11</v>
      </c>
      <c r="G15" s="9">
        <f t="shared" si="0"/>
        <v>1119.6000000000001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5598</v>
      </c>
      <c r="F16" s="11" t="s">
        <v>43</v>
      </c>
      <c r="G16" s="9">
        <f t="shared" si="0"/>
        <v>3022.92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5598</v>
      </c>
      <c r="F17" s="11" t="s">
        <v>43</v>
      </c>
      <c r="G17" s="9">
        <f t="shared" si="0"/>
        <v>2575.08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0.36</v>
      </c>
      <c r="E20" s="8">
        <v>5598</v>
      </c>
      <c r="F20" s="5" t="s">
        <v>18</v>
      </c>
      <c r="G20" s="9">
        <f t="shared" si="0"/>
        <v>2015.28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1.37</v>
      </c>
      <c r="E21" s="8">
        <v>5598</v>
      </c>
      <c r="F21" s="11" t="s">
        <v>43</v>
      </c>
      <c r="G21" s="9">
        <f>D21*E21</f>
        <v>7669.26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2.4300000000000002</v>
      </c>
      <c r="E22" s="8">
        <v>5598</v>
      </c>
      <c r="F22" s="5" t="s">
        <v>32</v>
      </c>
      <c r="G22" s="9">
        <f t="shared" si="0"/>
        <v>13603.140000000001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8">
        <v>5598</v>
      </c>
      <c r="F24" s="11" t="s">
        <v>43</v>
      </c>
      <c r="G24" s="9">
        <f t="shared" si="0"/>
        <v>10132.380000000001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0.26</v>
      </c>
      <c r="E25" s="8">
        <v>5598</v>
      </c>
      <c r="F25" s="11" t="s">
        <v>43</v>
      </c>
      <c r="G25" s="9">
        <f t="shared" si="0"/>
        <v>1455.48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1.44</v>
      </c>
      <c r="E26" s="8">
        <v>5598</v>
      </c>
      <c r="F26" s="11" t="s">
        <v>43</v>
      </c>
      <c r="G26" s="9">
        <f t="shared" si="0"/>
        <v>8061.12</v>
      </c>
    </row>
    <row r="27" spans="1:7" s="3" customFormat="1" ht="47.25" x14ac:dyDescent="0.25">
      <c r="A27" s="20">
        <f t="shared" si="1"/>
        <v>20</v>
      </c>
      <c r="B27" s="22" t="s">
        <v>65</v>
      </c>
      <c r="C27" s="14" t="s">
        <v>10</v>
      </c>
      <c r="D27" s="15">
        <v>1.91</v>
      </c>
      <c r="E27" s="14">
        <v>5598</v>
      </c>
      <c r="F27" s="11" t="s">
        <v>21</v>
      </c>
      <c r="G27" s="9">
        <f t="shared" si="0"/>
        <v>10692.18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79911.57680000001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v>949.15</v>
      </c>
    </row>
    <row r="32" spans="1:7" s="3" customFormat="1" ht="36.6" customHeight="1" x14ac:dyDescent="0.25">
      <c r="A32" s="24">
        <v>1</v>
      </c>
      <c r="B32" s="22" t="s">
        <v>6</v>
      </c>
      <c r="C32" s="24" t="s">
        <v>7</v>
      </c>
      <c r="D32" s="15">
        <v>14.62</v>
      </c>
      <c r="E32" s="15">
        <v>2296</v>
      </c>
      <c r="F32" s="25" t="s">
        <v>60</v>
      </c>
      <c r="G32" s="28">
        <v>0</v>
      </c>
    </row>
    <row r="33" spans="1:8" s="3" customFormat="1" ht="34.5" customHeight="1" x14ac:dyDescent="0.25">
      <c r="A33" s="24">
        <f>A32+1</f>
        <v>2</v>
      </c>
      <c r="B33" s="22" t="s">
        <v>8</v>
      </c>
      <c r="C33" s="24" t="s">
        <v>7</v>
      </c>
      <c r="D33" s="15">
        <v>10.55</v>
      </c>
      <c r="E33" s="15">
        <v>2296</v>
      </c>
      <c r="F33" s="25" t="s">
        <v>60</v>
      </c>
      <c r="G33" s="28">
        <v>0</v>
      </c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949.15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80860.726800000004</v>
      </c>
    </row>
    <row r="36" spans="1:8" ht="23.25" customHeight="1" x14ac:dyDescent="0.3">
      <c r="A36" s="92" t="s">
        <v>76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78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58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3307086614173229" right="0.11811023622047245" top="0.15748031496062992" bottom="0.15748031496062992" header="0.15748031496062992" footer="0.15748031496062992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13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80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44681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81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5598</v>
      </c>
      <c r="F8" s="5" t="s">
        <v>11</v>
      </c>
      <c r="G8" s="9">
        <f>D8*E8</f>
        <v>1903.3200000000002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0.17</v>
      </c>
      <c r="E10" s="8">
        <v>5598</v>
      </c>
      <c r="F10" s="5" t="s">
        <v>11</v>
      </c>
      <c r="G10" s="9">
        <f t="shared" si="0"/>
        <v>951.66000000000008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0.21</v>
      </c>
      <c r="E13" s="8">
        <v>5598</v>
      </c>
      <c r="F13" s="5" t="s">
        <v>11</v>
      </c>
      <c r="G13" s="9">
        <f t="shared" si="0"/>
        <v>1175.58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0.19</v>
      </c>
      <c r="E14" s="8">
        <v>5598</v>
      </c>
      <c r="F14" s="5" t="s">
        <v>11</v>
      </c>
      <c r="G14" s="9">
        <f t="shared" si="0"/>
        <v>1063.6200000000001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5598</v>
      </c>
      <c r="F15" s="5" t="s">
        <v>11</v>
      </c>
      <c r="G15" s="9">
        <f t="shared" si="0"/>
        <v>1119.6000000000001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5598</v>
      </c>
      <c r="F16" s="11" t="s">
        <v>43</v>
      </c>
      <c r="G16" s="9">
        <f t="shared" si="0"/>
        <v>3022.92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5598</v>
      </c>
      <c r="F17" s="11" t="s">
        <v>43</v>
      </c>
      <c r="G17" s="9">
        <f t="shared" si="0"/>
        <v>2575.08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0.36</v>
      </c>
      <c r="E20" s="8">
        <v>5598</v>
      </c>
      <c r="F20" s="5" t="s">
        <v>18</v>
      </c>
      <c r="G20" s="9">
        <f t="shared" si="0"/>
        <v>2015.28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1.37</v>
      </c>
      <c r="E21" s="8">
        <v>5598</v>
      </c>
      <c r="F21" s="11" t="s">
        <v>43</v>
      </c>
      <c r="G21" s="9">
        <f>D21*E21</f>
        <v>7669.26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2.4300000000000002</v>
      </c>
      <c r="E22" s="8">
        <v>5598</v>
      </c>
      <c r="F22" s="5" t="s">
        <v>32</v>
      </c>
      <c r="G22" s="9">
        <f t="shared" si="0"/>
        <v>13603.140000000001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8">
        <v>5598</v>
      </c>
      <c r="F24" s="11" t="s">
        <v>43</v>
      </c>
      <c r="G24" s="9">
        <f t="shared" si="0"/>
        <v>10132.380000000001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0.26</v>
      </c>
      <c r="E25" s="8">
        <v>5598</v>
      </c>
      <c r="F25" s="11" t="s">
        <v>43</v>
      </c>
      <c r="G25" s="9">
        <f t="shared" si="0"/>
        <v>1455.48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1.44</v>
      </c>
      <c r="E26" s="8">
        <v>5598</v>
      </c>
      <c r="F26" s="11" t="s">
        <v>43</v>
      </c>
      <c r="G26" s="9">
        <f t="shared" si="0"/>
        <v>8061.12</v>
      </c>
    </row>
    <row r="27" spans="1:7" s="3" customFormat="1" ht="47.25" x14ac:dyDescent="0.25">
      <c r="A27" s="20">
        <f t="shared" si="1"/>
        <v>20</v>
      </c>
      <c r="B27" s="22" t="s">
        <v>65</v>
      </c>
      <c r="C27" s="14" t="s">
        <v>10</v>
      </c>
      <c r="D27" s="15">
        <v>1.91</v>
      </c>
      <c r="E27" s="14">
        <v>5598</v>
      </c>
      <c r="F27" s="11" t="s">
        <v>21</v>
      </c>
      <c r="G27" s="9">
        <f t="shared" si="0"/>
        <v>10692.18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79911.57680000001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v>10794.87</v>
      </c>
    </row>
    <row r="32" spans="1:7" s="3" customFormat="1" ht="36.6" customHeight="1" x14ac:dyDescent="0.25">
      <c r="A32" s="24">
        <v>1</v>
      </c>
      <c r="B32" s="22" t="s">
        <v>6</v>
      </c>
      <c r="C32" s="24" t="s">
        <v>7</v>
      </c>
      <c r="D32" s="15">
        <v>14.62</v>
      </c>
      <c r="E32" s="15">
        <v>2296</v>
      </c>
      <c r="F32" s="25" t="s">
        <v>60</v>
      </c>
      <c r="G32" s="28">
        <v>0</v>
      </c>
    </row>
    <row r="33" spans="1:8" s="3" customFormat="1" ht="34.5" customHeight="1" x14ac:dyDescent="0.25">
      <c r="A33" s="24">
        <f>A32+1</f>
        <v>2</v>
      </c>
      <c r="B33" s="22" t="s">
        <v>8</v>
      </c>
      <c r="C33" s="24" t="s">
        <v>7</v>
      </c>
      <c r="D33" s="15">
        <v>10.55</v>
      </c>
      <c r="E33" s="15">
        <v>2296</v>
      </c>
      <c r="F33" s="25" t="s">
        <v>60</v>
      </c>
      <c r="G33" s="28">
        <v>0</v>
      </c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10794.87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90706.446800000005</v>
      </c>
    </row>
    <row r="36" spans="1:8" ht="23.25" customHeight="1" x14ac:dyDescent="0.3">
      <c r="A36" s="92" t="s">
        <v>79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83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82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3307086614173229" right="0.11811023622047245" top="0.15748031496062992" bottom="0.15748031496062992" header="0.15748031496062992" footer="0.15748031496062992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13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85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44712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81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5598</v>
      </c>
      <c r="F8" s="5" t="s">
        <v>11</v>
      </c>
      <c r="G8" s="9">
        <f>D8*E8</f>
        <v>1903.3200000000002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0.17</v>
      </c>
      <c r="E10" s="8">
        <v>5598</v>
      </c>
      <c r="F10" s="5" t="s">
        <v>11</v>
      </c>
      <c r="G10" s="9">
        <f t="shared" si="0"/>
        <v>951.66000000000008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0.21</v>
      </c>
      <c r="E13" s="8">
        <v>5598</v>
      </c>
      <c r="F13" s="5" t="s">
        <v>11</v>
      </c>
      <c r="G13" s="9">
        <f t="shared" si="0"/>
        <v>1175.58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0.19</v>
      </c>
      <c r="E14" s="8">
        <v>5598</v>
      </c>
      <c r="F14" s="5" t="s">
        <v>11</v>
      </c>
      <c r="G14" s="9">
        <f t="shared" si="0"/>
        <v>1063.6200000000001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5598</v>
      </c>
      <c r="F15" s="5" t="s">
        <v>11</v>
      </c>
      <c r="G15" s="9">
        <f t="shared" si="0"/>
        <v>1119.6000000000001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5598</v>
      </c>
      <c r="F16" s="11" t="s">
        <v>43</v>
      </c>
      <c r="G16" s="9">
        <f t="shared" si="0"/>
        <v>3022.92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5598</v>
      </c>
      <c r="F17" s="11" t="s">
        <v>43</v>
      </c>
      <c r="G17" s="9">
        <f t="shared" si="0"/>
        <v>2575.08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0.36</v>
      </c>
      <c r="E20" s="8">
        <v>5598</v>
      </c>
      <c r="F20" s="5" t="s">
        <v>18</v>
      </c>
      <c r="G20" s="9">
        <f t="shared" si="0"/>
        <v>2015.28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1.37</v>
      </c>
      <c r="E21" s="8">
        <v>5598</v>
      </c>
      <c r="F21" s="11" t="s">
        <v>43</v>
      </c>
      <c r="G21" s="9">
        <f>D21*E21</f>
        <v>7669.26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2.4300000000000002</v>
      </c>
      <c r="E22" s="8">
        <v>5598</v>
      </c>
      <c r="F22" s="5" t="s">
        <v>32</v>
      </c>
      <c r="G22" s="9">
        <f t="shared" si="0"/>
        <v>13603.140000000001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8">
        <v>5598</v>
      </c>
      <c r="F24" s="11" t="s">
        <v>43</v>
      </c>
      <c r="G24" s="9">
        <f t="shared" si="0"/>
        <v>10132.380000000001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0.26</v>
      </c>
      <c r="E25" s="8">
        <v>5598</v>
      </c>
      <c r="F25" s="11" t="s">
        <v>43</v>
      </c>
      <c r="G25" s="9">
        <f t="shared" si="0"/>
        <v>1455.48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1.44</v>
      </c>
      <c r="E26" s="8">
        <v>5598</v>
      </c>
      <c r="F26" s="11" t="s">
        <v>43</v>
      </c>
      <c r="G26" s="9">
        <f t="shared" si="0"/>
        <v>8061.12</v>
      </c>
    </row>
    <row r="27" spans="1:7" s="3" customFormat="1" ht="47.25" x14ac:dyDescent="0.25">
      <c r="A27" s="20">
        <f t="shared" si="1"/>
        <v>20</v>
      </c>
      <c r="B27" s="22" t="s">
        <v>65</v>
      </c>
      <c r="C27" s="14" t="s">
        <v>10</v>
      </c>
      <c r="D27" s="15">
        <v>1.91</v>
      </c>
      <c r="E27" s="14">
        <v>5598</v>
      </c>
      <c r="F27" s="11" t="s">
        <v>21</v>
      </c>
      <c r="G27" s="9">
        <f t="shared" si="0"/>
        <v>10692.18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79911.57680000001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v>0</v>
      </c>
    </row>
    <row r="32" spans="1:7" s="3" customFormat="1" ht="36.6" customHeight="1" x14ac:dyDescent="0.25">
      <c r="A32" s="24">
        <v>1</v>
      </c>
      <c r="B32" s="22" t="s">
        <v>6</v>
      </c>
      <c r="C32" s="24" t="s">
        <v>7</v>
      </c>
      <c r="D32" s="15">
        <v>14.62</v>
      </c>
      <c r="E32" s="15">
        <v>2296</v>
      </c>
      <c r="F32" s="25" t="s">
        <v>60</v>
      </c>
      <c r="G32" s="28">
        <v>0</v>
      </c>
    </row>
    <row r="33" spans="1:8" s="3" customFormat="1" ht="34.5" customHeight="1" x14ac:dyDescent="0.25">
      <c r="A33" s="24">
        <f>A32+1</f>
        <v>2</v>
      </c>
      <c r="B33" s="22" t="s">
        <v>8</v>
      </c>
      <c r="C33" s="24" t="s">
        <v>7</v>
      </c>
      <c r="D33" s="15">
        <v>10.55</v>
      </c>
      <c r="E33" s="15">
        <v>2296</v>
      </c>
      <c r="F33" s="25" t="s">
        <v>60</v>
      </c>
      <c r="G33" s="28">
        <v>0</v>
      </c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0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79911.57680000001</v>
      </c>
    </row>
    <row r="36" spans="1:8" ht="23.25" customHeight="1" x14ac:dyDescent="0.3">
      <c r="A36" s="92" t="s">
        <v>84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86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82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3307086614173229" right="0.11811023622047245" top="0.15748031496062992" bottom="0.15748031496062992" header="0.15748031496062992" footer="0.15748031496062992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16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88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44742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81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5598</v>
      </c>
      <c r="F8" s="5" t="s">
        <v>11</v>
      </c>
      <c r="G8" s="9">
        <f>D8*E8</f>
        <v>1903.3200000000002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0.17</v>
      </c>
      <c r="E10" s="8">
        <v>5598</v>
      </c>
      <c r="F10" s="5" t="s">
        <v>11</v>
      </c>
      <c r="G10" s="9">
        <f t="shared" si="0"/>
        <v>951.66000000000008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0.21</v>
      </c>
      <c r="E13" s="8">
        <v>5598</v>
      </c>
      <c r="F13" s="5" t="s">
        <v>11</v>
      </c>
      <c r="G13" s="9">
        <f t="shared" si="0"/>
        <v>1175.58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0.19</v>
      </c>
      <c r="E14" s="8">
        <v>5598</v>
      </c>
      <c r="F14" s="5" t="s">
        <v>11</v>
      </c>
      <c r="G14" s="9">
        <f t="shared" si="0"/>
        <v>1063.6200000000001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5598</v>
      </c>
      <c r="F15" s="5" t="s">
        <v>11</v>
      </c>
      <c r="G15" s="9">
        <f t="shared" si="0"/>
        <v>1119.6000000000001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5598</v>
      </c>
      <c r="F16" s="11" t="s">
        <v>43</v>
      </c>
      <c r="G16" s="9">
        <f t="shared" si="0"/>
        <v>3022.92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5598</v>
      </c>
      <c r="F17" s="11" t="s">
        <v>43</v>
      </c>
      <c r="G17" s="9">
        <f t="shared" si="0"/>
        <v>2575.08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0.36</v>
      </c>
      <c r="E20" s="8">
        <v>5598</v>
      </c>
      <c r="F20" s="5" t="s">
        <v>18</v>
      </c>
      <c r="G20" s="9">
        <f t="shared" si="0"/>
        <v>2015.28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1.37</v>
      </c>
      <c r="E21" s="8">
        <v>5598</v>
      </c>
      <c r="F21" s="11" t="s">
        <v>43</v>
      </c>
      <c r="G21" s="9">
        <f>D21*E21</f>
        <v>7669.26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2.4300000000000002</v>
      </c>
      <c r="E22" s="8">
        <v>5598</v>
      </c>
      <c r="F22" s="5" t="s">
        <v>32</v>
      </c>
      <c r="G22" s="9">
        <f t="shared" si="0"/>
        <v>13603.140000000001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8">
        <v>5598</v>
      </c>
      <c r="F24" s="11" t="s">
        <v>43</v>
      </c>
      <c r="G24" s="9">
        <f t="shared" si="0"/>
        <v>10132.380000000001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0.26</v>
      </c>
      <c r="E25" s="8">
        <v>5598</v>
      </c>
      <c r="F25" s="11" t="s">
        <v>43</v>
      </c>
      <c r="G25" s="9">
        <f t="shared" si="0"/>
        <v>1455.48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1.44</v>
      </c>
      <c r="E26" s="8">
        <v>5598</v>
      </c>
      <c r="F26" s="11" t="s">
        <v>43</v>
      </c>
      <c r="G26" s="9">
        <f t="shared" si="0"/>
        <v>8061.12</v>
      </c>
    </row>
    <row r="27" spans="1:7" s="3" customFormat="1" ht="47.25" x14ac:dyDescent="0.25">
      <c r="A27" s="20">
        <f t="shared" si="1"/>
        <v>20</v>
      </c>
      <c r="B27" s="22" t="s">
        <v>65</v>
      </c>
      <c r="C27" s="14" t="s">
        <v>10</v>
      </c>
      <c r="D27" s="15">
        <v>1.91</v>
      </c>
      <c r="E27" s="14">
        <v>5598</v>
      </c>
      <c r="F27" s="11" t="s">
        <v>21</v>
      </c>
      <c r="G27" s="9">
        <f t="shared" si="0"/>
        <v>10692.18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79911.57680000001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v>904.51</v>
      </c>
    </row>
    <row r="32" spans="1:7" s="3" customFormat="1" ht="36.6" customHeight="1" x14ac:dyDescent="0.25">
      <c r="A32" s="24">
        <v>1</v>
      </c>
      <c r="B32" s="22" t="s">
        <v>6</v>
      </c>
      <c r="C32" s="24" t="s">
        <v>7</v>
      </c>
      <c r="D32" s="15">
        <v>14.62</v>
      </c>
      <c r="E32" s="15">
        <v>2296</v>
      </c>
      <c r="F32" s="25" t="s">
        <v>60</v>
      </c>
      <c r="G32" s="28">
        <v>0</v>
      </c>
    </row>
    <row r="33" spans="1:8" s="3" customFormat="1" ht="34.5" customHeight="1" x14ac:dyDescent="0.25">
      <c r="A33" s="24">
        <f>A32+1</f>
        <v>2</v>
      </c>
      <c r="B33" s="22" t="s">
        <v>8</v>
      </c>
      <c r="C33" s="24" t="s">
        <v>7</v>
      </c>
      <c r="D33" s="15">
        <v>10.55</v>
      </c>
      <c r="E33" s="15">
        <v>2296</v>
      </c>
      <c r="F33" s="25" t="s">
        <v>60</v>
      </c>
      <c r="G33" s="28">
        <v>0</v>
      </c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904.51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80816.086800000005</v>
      </c>
    </row>
    <row r="36" spans="1:8" ht="23.25" customHeight="1" x14ac:dyDescent="0.3">
      <c r="A36" s="92" t="s">
        <v>87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89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82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3307086614173229" right="0.11811023622047245" top="0.15748031496062992" bottom="0.15748031496062992" header="0.15748031496062992" footer="0.15748031496062992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13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90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44773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81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5598</v>
      </c>
      <c r="F8" s="5" t="s">
        <v>11</v>
      </c>
      <c r="G8" s="9">
        <f>D8*E8</f>
        <v>1903.3200000000002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0.17</v>
      </c>
      <c r="E10" s="8">
        <v>5598</v>
      </c>
      <c r="F10" s="5" t="s">
        <v>11</v>
      </c>
      <c r="G10" s="9">
        <f t="shared" si="0"/>
        <v>951.66000000000008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0.21</v>
      </c>
      <c r="E13" s="8">
        <v>5598</v>
      </c>
      <c r="F13" s="5" t="s">
        <v>11</v>
      </c>
      <c r="G13" s="9">
        <f t="shared" si="0"/>
        <v>1175.58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0.19</v>
      </c>
      <c r="E14" s="8">
        <v>5598</v>
      </c>
      <c r="F14" s="5" t="s">
        <v>11</v>
      </c>
      <c r="G14" s="9">
        <f t="shared" si="0"/>
        <v>1063.6200000000001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5598</v>
      </c>
      <c r="F15" s="5" t="s">
        <v>11</v>
      </c>
      <c r="G15" s="9">
        <f t="shared" si="0"/>
        <v>1119.6000000000001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5598</v>
      </c>
      <c r="F16" s="11" t="s">
        <v>43</v>
      </c>
      <c r="G16" s="9">
        <f t="shared" si="0"/>
        <v>3022.92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5598</v>
      </c>
      <c r="F17" s="11" t="s">
        <v>43</v>
      </c>
      <c r="G17" s="9">
        <f t="shared" si="0"/>
        <v>2575.08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0.36</v>
      </c>
      <c r="E20" s="8">
        <v>5598</v>
      </c>
      <c r="F20" s="5" t="s">
        <v>18</v>
      </c>
      <c r="G20" s="9">
        <f t="shared" si="0"/>
        <v>2015.28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1.37</v>
      </c>
      <c r="E21" s="8">
        <v>5598</v>
      </c>
      <c r="F21" s="11" t="s">
        <v>43</v>
      </c>
      <c r="G21" s="9">
        <f>D21*E21</f>
        <v>7669.26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2.4300000000000002</v>
      </c>
      <c r="E22" s="8">
        <v>5598</v>
      </c>
      <c r="F22" s="5" t="s">
        <v>32</v>
      </c>
      <c r="G22" s="9">
        <f t="shared" si="0"/>
        <v>13603.140000000001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8">
        <v>5598</v>
      </c>
      <c r="F24" s="11" t="s">
        <v>43</v>
      </c>
      <c r="G24" s="9">
        <f t="shared" si="0"/>
        <v>10132.380000000001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0.26</v>
      </c>
      <c r="E25" s="8">
        <v>5598</v>
      </c>
      <c r="F25" s="11" t="s">
        <v>43</v>
      </c>
      <c r="G25" s="9">
        <f t="shared" si="0"/>
        <v>1455.48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1.44</v>
      </c>
      <c r="E26" s="8">
        <v>5598</v>
      </c>
      <c r="F26" s="11" t="s">
        <v>43</v>
      </c>
      <c r="G26" s="9">
        <f t="shared" si="0"/>
        <v>8061.12</v>
      </c>
    </row>
    <row r="27" spans="1:7" s="3" customFormat="1" ht="47.25" x14ac:dyDescent="0.25">
      <c r="A27" s="20">
        <f t="shared" si="1"/>
        <v>20</v>
      </c>
      <c r="B27" s="22" t="s">
        <v>91</v>
      </c>
      <c r="C27" s="14" t="s">
        <v>10</v>
      </c>
      <c r="D27" s="15">
        <v>2</v>
      </c>
      <c r="E27" s="14">
        <v>5598</v>
      </c>
      <c r="F27" s="11" t="s">
        <v>21</v>
      </c>
      <c r="G27" s="9">
        <f t="shared" si="0"/>
        <v>11196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80415.396800000002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v>0</v>
      </c>
    </row>
    <row r="32" spans="1:7" s="3" customFormat="1" ht="36.6" customHeight="1" x14ac:dyDescent="0.25">
      <c r="A32" s="24">
        <v>1</v>
      </c>
      <c r="B32" s="22" t="s">
        <v>6</v>
      </c>
      <c r="C32" s="24" t="s">
        <v>7</v>
      </c>
      <c r="D32" s="15">
        <v>14.62</v>
      </c>
      <c r="E32" s="15">
        <v>2296</v>
      </c>
      <c r="F32" s="25" t="s">
        <v>60</v>
      </c>
      <c r="G32" s="28">
        <v>0</v>
      </c>
    </row>
    <row r="33" spans="1:8" s="3" customFormat="1" ht="34.5" customHeight="1" x14ac:dyDescent="0.25">
      <c r="A33" s="24">
        <f>A32+1</f>
        <v>2</v>
      </c>
      <c r="B33" s="22" t="s">
        <v>8</v>
      </c>
      <c r="C33" s="24" t="s">
        <v>7</v>
      </c>
      <c r="D33" s="15">
        <v>10.55</v>
      </c>
      <c r="E33" s="15">
        <v>2296</v>
      </c>
      <c r="F33" s="25" t="s">
        <v>60</v>
      </c>
      <c r="G33" s="28">
        <v>0</v>
      </c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0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80415.396800000002</v>
      </c>
    </row>
    <row r="36" spans="1:8" ht="23.25" customHeight="1" x14ac:dyDescent="0.3">
      <c r="A36" s="92" t="s">
        <v>92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93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82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3307086614173229" right="0.11811023622047245" top="0.15748031496062992" bottom="0.15748031496062992" header="0.15748031496062992" footer="0.15748031496062992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19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96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44804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81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5598</v>
      </c>
      <c r="F8" s="5" t="s">
        <v>11</v>
      </c>
      <c r="G8" s="9">
        <f>D8*E8</f>
        <v>1903.3200000000002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0.17</v>
      </c>
      <c r="E10" s="8">
        <v>5598</v>
      </c>
      <c r="F10" s="5" t="s">
        <v>11</v>
      </c>
      <c r="G10" s="9">
        <f t="shared" si="0"/>
        <v>951.66000000000008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0.21</v>
      </c>
      <c r="E13" s="8">
        <v>5598</v>
      </c>
      <c r="F13" s="5" t="s">
        <v>11</v>
      </c>
      <c r="G13" s="9">
        <f t="shared" si="0"/>
        <v>1175.58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0.19</v>
      </c>
      <c r="E14" s="8">
        <v>5598</v>
      </c>
      <c r="F14" s="5" t="s">
        <v>11</v>
      </c>
      <c r="G14" s="9">
        <f t="shared" si="0"/>
        <v>1063.6200000000001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5598</v>
      </c>
      <c r="F15" s="5" t="s">
        <v>11</v>
      </c>
      <c r="G15" s="9">
        <f t="shared" si="0"/>
        <v>1119.6000000000001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5598</v>
      </c>
      <c r="F16" s="11" t="s">
        <v>43</v>
      </c>
      <c r="G16" s="9">
        <f t="shared" si="0"/>
        <v>3022.92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5598</v>
      </c>
      <c r="F17" s="11" t="s">
        <v>43</v>
      </c>
      <c r="G17" s="9">
        <f t="shared" si="0"/>
        <v>2575.08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0.36</v>
      </c>
      <c r="E20" s="8">
        <v>5598</v>
      </c>
      <c r="F20" s="5" t="s">
        <v>18</v>
      </c>
      <c r="G20" s="9">
        <f t="shared" si="0"/>
        <v>2015.28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1.37</v>
      </c>
      <c r="E21" s="8">
        <v>5598</v>
      </c>
      <c r="F21" s="11" t="s">
        <v>43</v>
      </c>
      <c r="G21" s="9">
        <f>D21*E21</f>
        <v>7669.26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2.4300000000000002</v>
      </c>
      <c r="E22" s="8">
        <v>5598</v>
      </c>
      <c r="F22" s="5" t="s">
        <v>32</v>
      </c>
      <c r="G22" s="9">
        <f t="shared" si="0"/>
        <v>13603.140000000001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8">
        <v>5598</v>
      </c>
      <c r="F24" s="11" t="s">
        <v>43</v>
      </c>
      <c r="G24" s="9">
        <f t="shared" si="0"/>
        <v>10132.380000000001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0.26</v>
      </c>
      <c r="E25" s="8">
        <v>5598</v>
      </c>
      <c r="F25" s="11" t="s">
        <v>43</v>
      </c>
      <c r="G25" s="9">
        <f t="shared" si="0"/>
        <v>1455.48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1.44</v>
      </c>
      <c r="E26" s="8">
        <v>5598</v>
      </c>
      <c r="F26" s="11" t="s">
        <v>43</v>
      </c>
      <c r="G26" s="9">
        <f t="shared" si="0"/>
        <v>8061.12</v>
      </c>
    </row>
    <row r="27" spans="1:7" s="3" customFormat="1" ht="47.25" x14ac:dyDescent="0.25">
      <c r="A27" s="20">
        <f t="shared" si="1"/>
        <v>20</v>
      </c>
      <c r="B27" s="22" t="s">
        <v>91</v>
      </c>
      <c r="C27" s="14" t="s">
        <v>10</v>
      </c>
      <c r="D27" s="15">
        <v>2</v>
      </c>
      <c r="E27" s="14">
        <v>5598</v>
      </c>
      <c r="F27" s="11" t="s">
        <v>21</v>
      </c>
      <c r="G27" s="9">
        <f t="shared" si="0"/>
        <v>11196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80415.396800000002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v>261.07</v>
      </c>
    </row>
    <row r="32" spans="1:7" s="3" customFormat="1" ht="36.6" customHeight="1" x14ac:dyDescent="0.25">
      <c r="A32" s="24">
        <v>1</v>
      </c>
      <c r="B32" s="22" t="s">
        <v>6</v>
      </c>
      <c r="C32" s="24" t="s">
        <v>7</v>
      </c>
      <c r="D32" s="15">
        <v>14.62</v>
      </c>
      <c r="E32" s="15">
        <v>2296</v>
      </c>
      <c r="F32" s="25" t="s">
        <v>60</v>
      </c>
      <c r="G32" s="28">
        <f>D32*E32</f>
        <v>33567.519999999997</v>
      </c>
    </row>
    <row r="33" spans="1:8" s="3" customFormat="1" ht="34.5" customHeight="1" x14ac:dyDescent="0.25">
      <c r="A33" s="24">
        <f>A32+1</f>
        <v>2</v>
      </c>
      <c r="B33" s="22" t="s">
        <v>8</v>
      </c>
      <c r="C33" s="24" t="s">
        <v>7</v>
      </c>
      <c r="D33" s="15">
        <v>10.55</v>
      </c>
      <c r="E33" s="15">
        <v>2296</v>
      </c>
      <c r="F33" s="25" t="s">
        <v>60</v>
      </c>
      <c r="G33" s="28">
        <f>D33*E33</f>
        <v>24222.800000000003</v>
      </c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58051.39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138466.7868</v>
      </c>
    </row>
    <row r="36" spans="1:8" ht="23.25" customHeight="1" x14ac:dyDescent="0.3">
      <c r="A36" s="92" t="s">
        <v>97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98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82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3307086614173229" right="0.11811023622047245" top="0.15748031496062992" bottom="0.15748031496062992" header="0.15748031496062992" footer="0.15748031496062992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16" zoomScale="55" zoomScaleNormal="55" workbookViewId="0">
      <selection activeCell="G27" sqref="G27"/>
    </sheetView>
  </sheetViews>
  <sheetFormatPr defaultRowHeight="15.75" x14ac:dyDescent="0.25"/>
  <cols>
    <col min="1" max="1" width="7.5703125" style="1" customWidth="1"/>
    <col min="2" max="2" width="54.140625" style="1" customWidth="1"/>
    <col min="3" max="3" width="31.42578125" style="1" customWidth="1"/>
    <col min="4" max="4" width="13.85546875" style="1" customWidth="1"/>
    <col min="5" max="5" width="12.42578125" style="1" customWidth="1"/>
    <col min="6" max="6" width="29.42578125" style="17" customWidth="1"/>
    <col min="7" max="7" width="27.710937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5" width="9.140625" style="1"/>
    <col min="16376" max="16384" width="8.85546875" style="1" customWidth="1"/>
  </cols>
  <sheetData>
    <row r="1" spans="1:15" x14ac:dyDescent="0.25">
      <c r="A1" s="32"/>
      <c r="B1" s="32"/>
      <c r="C1" s="32"/>
      <c r="D1" s="32"/>
      <c r="E1" s="32"/>
      <c r="F1" s="2"/>
      <c r="G1" s="32"/>
      <c r="H1" s="32"/>
      <c r="I1" s="32"/>
      <c r="J1" s="32"/>
      <c r="K1" s="32"/>
      <c r="L1" s="32"/>
      <c r="M1" s="32"/>
      <c r="N1" s="32"/>
      <c r="O1" s="32"/>
    </row>
    <row r="2" spans="1:15" ht="43.5" customHeight="1" x14ac:dyDescent="0.25">
      <c r="A2" s="34"/>
      <c r="B2" s="82" t="s">
        <v>99</v>
      </c>
      <c r="C2" s="83"/>
      <c r="D2" s="83"/>
      <c r="E2" s="83"/>
      <c r="F2" s="83"/>
      <c r="G2" s="83"/>
      <c r="H2" s="32"/>
      <c r="I2" s="32"/>
      <c r="J2" s="32"/>
      <c r="K2" s="32"/>
      <c r="L2" s="32"/>
      <c r="M2" s="32"/>
      <c r="N2" s="32"/>
      <c r="O2" s="32"/>
    </row>
    <row r="3" spans="1:15" s="3" customFormat="1" ht="20.25" customHeight="1" x14ac:dyDescent="0.25">
      <c r="A3" s="35"/>
      <c r="B3" s="36" t="s">
        <v>49</v>
      </c>
      <c r="C3" s="35"/>
      <c r="D3" s="35"/>
      <c r="E3" s="35"/>
      <c r="F3" s="35"/>
      <c r="G3" s="67">
        <v>44834</v>
      </c>
      <c r="H3" s="33"/>
      <c r="I3" s="33"/>
      <c r="J3" s="33"/>
      <c r="K3" s="33"/>
      <c r="L3" s="33"/>
      <c r="M3" s="33"/>
      <c r="N3" s="33"/>
      <c r="O3" s="33"/>
    </row>
    <row r="4" spans="1:15" s="3" customFormat="1" ht="6.75" customHeight="1" x14ac:dyDescent="0.25">
      <c r="H4" s="33"/>
      <c r="I4" s="33"/>
      <c r="J4" s="33"/>
      <c r="K4" s="33"/>
      <c r="L4" s="33"/>
      <c r="M4" s="33"/>
      <c r="N4" s="33"/>
      <c r="O4" s="33"/>
    </row>
    <row r="5" spans="1:15" s="3" customFormat="1" ht="95.25" customHeight="1" x14ac:dyDescent="0.25">
      <c r="A5" s="84" t="s">
        <v>81</v>
      </c>
      <c r="B5" s="85"/>
      <c r="C5" s="85"/>
      <c r="D5" s="85"/>
      <c r="E5" s="85"/>
      <c r="F5" s="85"/>
      <c r="G5" s="85"/>
      <c r="H5" s="33"/>
      <c r="I5" s="33"/>
      <c r="J5" s="33"/>
      <c r="K5" s="33"/>
      <c r="L5" s="33"/>
      <c r="M5" s="33"/>
      <c r="N5" s="33"/>
      <c r="O5" s="33"/>
    </row>
    <row r="6" spans="1:15" ht="62.25" customHeight="1" x14ac:dyDescent="0.25">
      <c r="A6" s="86" t="s">
        <v>50</v>
      </c>
      <c r="B6" s="87"/>
      <c r="C6" s="87"/>
      <c r="D6" s="87"/>
      <c r="E6" s="87"/>
      <c r="F6" s="87"/>
      <c r="G6" s="87"/>
      <c r="H6" s="32"/>
      <c r="I6" s="32"/>
      <c r="J6" s="32"/>
      <c r="K6" s="32"/>
      <c r="L6" s="32"/>
      <c r="M6" s="32"/>
      <c r="N6" s="32"/>
      <c r="O6" s="32"/>
    </row>
    <row r="7" spans="1:15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  <c r="H7" s="18"/>
    </row>
    <row r="8" spans="1:15" ht="54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5598</v>
      </c>
      <c r="F8" s="5" t="s">
        <v>11</v>
      </c>
      <c r="G8" s="9">
        <f>D8*E8</f>
        <v>1903.3200000000002</v>
      </c>
    </row>
    <row r="9" spans="1:15" ht="54" customHeight="1" x14ac:dyDescent="0.25">
      <c r="A9" s="4">
        <f>A8+1</f>
        <v>2</v>
      </c>
      <c r="B9" s="22" t="s">
        <v>44</v>
      </c>
      <c r="C9" s="4" t="s">
        <v>10</v>
      </c>
      <c r="D9" s="8">
        <v>0.08</v>
      </c>
      <c r="E9" s="8">
        <v>5598</v>
      </c>
      <c r="F9" s="5" t="s">
        <v>11</v>
      </c>
      <c r="G9" s="9">
        <f t="shared" ref="G9:G27" si="0">D9*E9</f>
        <v>447.84000000000003</v>
      </c>
    </row>
    <row r="10" spans="1:15" ht="52.5" customHeight="1" x14ac:dyDescent="0.25">
      <c r="A10" s="4">
        <f t="shared" ref="A10:A27" si="1">A9+1</f>
        <v>3</v>
      </c>
      <c r="B10" s="22" t="s">
        <v>13</v>
      </c>
      <c r="C10" s="4" t="s">
        <v>12</v>
      </c>
      <c r="D10" s="8">
        <v>0.17</v>
      </c>
      <c r="E10" s="8">
        <v>5598</v>
      </c>
      <c r="F10" s="5" t="s">
        <v>11</v>
      </c>
      <c r="G10" s="9">
        <f t="shared" si="0"/>
        <v>951.66000000000008</v>
      </c>
    </row>
    <row r="11" spans="1:15" ht="54.75" customHeight="1" x14ac:dyDescent="0.25">
      <c r="A11" s="4">
        <f t="shared" si="1"/>
        <v>4</v>
      </c>
      <c r="B11" s="22" t="s">
        <v>14</v>
      </c>
      <c r="C11" s="4" t="s">
        <v>15</v>
      </c>
      <c r="D11" s="8">
        <v>7.0000000000000007E-2</v>
      </c>
      <c r="E11" s="8">
        <v>5598</v>
      </c>
      <c r="F11" s="5" t="s">
        <v>11</v>
      </c>
      <c r="G11" s="9">
        <f t="shared" si="0"/>
        <v>391.86</v>
      </c>
    </row>
    <row r="12" spans="1:15" ht="66.75" customHeight="1" x14ac:dyDescent="0.25">
      <c r="A12" s="4">
        <f t="shared" si="1"/>
        <v>5</v>
      </c>
      <c r="B12" s="22" t="s">
        <v>16</v>
      </c>
      <c r="C12" s="4" t="s">
        <v>17</v>
      </c>
      <c r="D12" s="8">
        <v>0.04</v>
      </c>
      <c r="E12" s="8">
        <v>5598</v>
      </c>
      <c r="F12" s="5" t="s">
        <v>11</v>
      </c>
      <c r="G12" s="9">
        <f t="shared" si="0"/>
        <v>223.92000000000002</v>
      </c>
    </row>
    <row r="13" spans="1:15" ht="47.25" x14ac:dyDescent="0.25">
      <c r="A13" s="4">
        <f t="shared" si="1"/>
        <v>6</v>
      </c>
      <c r="B13" s="22" t="s">
        <v>19</v>
      </c>
      <c r="C13" s="4" t="s">
        <v>20</v>
      </c>
      <c r="D13" s="8">
        <v>0.21</v>
      </c>
      <c r="E13" s="8">
        <v>5598</v>
      </c>
      <c r="F13" s="5" t="s">
        <v>11</v>
      </c>
      <c r="G13" s="9">
        <f t="shared" si="0"/>
        <v>1175.58</v>
      </c>
    </row>
    <row r="14" spans="1:15" ht="54" customHeight="1" x14ac:dyDescent="0.25">
      <c r="A14" s="4">
        <f t="shared" si="1"/>
        <v>7</v>
      </c>
      <c r="B14" s="22" t="s">
        <v>45</v>
      </c>
      <c r="C14" s="4" t="s">
        <v>22</v>
      </c>
      <c r="D14" s="8">
        <v>0.19</v>
      </c>
      <c r="E14" s="8">
        <v>5598</v>
      </c>
      <c r="F14" s="5" t="s">
        <v>11</v>
      </c>
      <c r="G14" s="9">
        <f t="shared" si="0"/>
        <v>1063.6200000000001</v>
      </c>
    </row>
    <row r="15" spans="1:15" ht="56.25" customHeight="1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8">
        <v>5598</v>
      </c>
      <c r="F15" s="5" t="s">
        <v>11</v>
      </c>
      <c r="G15" s="9">
        <f t="shared" si="0"/>
        <v>1119.6000000000001</v>
      </c>
    </row>
    <row r="16" spans="1:15" ht="33" customHeight="1" x14ac:dyDescent="0.25">
      <c r="A16" s="4">
        <f t="shared" si="1"/>
        <v>9</v>
      </c>
      <c r="B16" s="7" t="s">
        <v>46</v>
      </c>
      <c r="C16" s="4" t="s">
        <v>10</v>
      </c>
      <c r="D16" s="8">
        <v>0.54</v>
      </c>
      <c r="E16" s="8">
        <v>5598</v>
      </c>
      <c r="F16" s="11" t="s">
        <v>43</v>
      </c>
      <c r="G16" s="9">
        <f t="shared" si="0"/>
        <v>3022.92</v>
      </c>
    </row>
    <row r="17" spans="1:7" ht="27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8">
        <v>5598</v>
      </c>
      <c r="F17" s="11" t="s">
        <v>43</v>
      </c>
      <c r="G17" s="9">
        <f t="shared" si="0"/>
        <v>2575.08</v>
      </c>
    </row>
    <row r="18" spans="1:7" ht="35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8">
        <v>5598</v>
      </c>
      <c r="F18" s="5" t="s">
        <v>26</v>
      </c>
      <c r="G18" s="9">
        <f t="shared" si="0"/>
        <v>279.90000000000003</v>
      </c>
    </row>
    <row r="19" spans="1:7" ht="72.75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8">
        <v>5598</v>
      </c>
      <c r="F19" s="5" t="s">
        <v>59</v>
      </c>
      <c r="G19" s="9">
        <f t="shared" si="0"/>
        <v>447.84000000000003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0.36</v>
      </c>
      <c r="E20" s="8">
        <v>5598</v>
      </c>
      <c r="F20" s="5" t="s">
        <v>18</v>
      </c>
      <c r="G20" s="9">
        <f t="shared" si="0"/>
        <v>2015.28</v>
      </c>
    </row>
    <row r="21" spans="1:7" x14ac:dyDescent="0.25">
      <c r="A21" s="4">
        <f t="shared" si="1"/>
        <v>14</v>
      </c>
      <c r="B21" s="19" t="s">
        <v>42</v>
      </c>
      <c r="C21" s="4" t="s">
        <v>30</v>
      </c>
      <c r="D21" s="8">
        <v>1.37</v>
      </c>
      <c r="E21" s="8">
        <v>5598</v>
      </c>
      <c r="F21" s="11" t="s">
        <v>43</v>
      </c>
      <c r="G21" s="9">
        <f>D21*E21</f>
        <v>7669.26</v>
      </c>
    </row>
    <row r="22" spans="1:7" ht="31.5" x14ac:dyDescent="0.25">
      <c r="A22" s="4">
        <f t="shared" si="1"/>
        <v>15</v>
      </c>
      <c r="B22" s="19" t="s">
        <v>62</v>
      </c>
      <c r="C22" s="4" t="s">
        <v>31</v>
      </c>
      <c r="D22" s="8">
        <v>2.4300000000000002</v>
      </c>
      <c r="E22" s="8">
        <v>5598</v>
      </c>
      <c r="F22" s="5" t="s">
        <v>32</v>
      </c>
      <c r="G22" s="9">
        <f t="shared" si="0"/>
        <v>13603.140000000001</v>
      </c>
    </row>
    <row r="23" spans="1:7" ht="31.5" x14ac:dyDescent="0.25">
      <c r="A23" s="4">
        <f>A22+1</f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43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8">
        <v>5598</v>
      </c>
      <c r="F24" s="11" t="s">
        <v>43</v>
      </c>
      <c r="G24" s="9">
        <f t="shared" si="0"/>
        <v>10132.380000000001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0.26</v>
      </c>
      <c r="E25" s="8">
        <v>5598</v>
      </c>
      <c r="F25" s="11" t="s">
        <v>43</v>
      </c>
      <c r="G25" s="9">
        <f t="shared" si="0"/>
        <v>1455.48</v>
      </c>
    </row>
    <row r="26" spans="1:7" ht="30.75" customHeight="1" x14ac:dyDescent="0.25">
      <c r="A26" s="4">
        <f t="shared" si="1"/>
        <v>19</v>
      </c>
      <c r="B26" s="21" t="s">
        <v>38</v>
      </c>
      <c r="C26" s="10" t="s">
        <v>10</v>
      </c>
      <c r="D26" s="8">
        <v>1.44</v>
      </c>
      <c r="E26" s="8">
        <v>5598</v>
      </c>
      <c r="F26" s="11" t="s">
        <v>43</v>
      </c>
      <c r="G26" s="9">
        <f t="shared" si="0"/>
        <v>8061.12</v>
      </c>
    </row>
    <row r="27" spans="1:7" s="3" customFormat="1" ht="47.25" x14ac:dyDescent="0.25">
      <c r="A27" s="20">
        <f t="shared" si="1"/>
        <v>20</v>
      </c>
      <c r="B27" s="22" t="s">
        <v>91</v>
      </c>
      <c r="C27" s="14" t="s">
        <v>10</v>
      </c>
      <c r="D27" s="15">
        <v>2</v>
      </c>
      <c r="E27" s="14">
        <v>5598</v>
      </c>
      <c r="F27" s="11" t="s">
        <v>21</v>
      </c>
      <c r="G27" s="9">
        <f t="shared" si="0"/>
        <v>11196</v>
      </c>
    </row>
    <row r="28" spans="1:7" s="23" customFormat="1" x14ac:dyDescent="0.25">
      <c r="A28" s="88" t="s">
        <v>41</v>
      </c>
      <c r="B28" s="89"/>
      <c r="C28" s="88"/>
      <c r="D28" s="88"/>
      <c r="E28" s="88"/>
      <c r="F28" s="88"/>
      <c r="G28" s="30">
        <f>SUM(G8:G27)</f>
        <v>80415.396800000002</v>
      </c>
    </row>
    <row r="29" spans="1:7" s="3" customFormat="1" x14ac:dyDescent="0.25">
      <c r="A29" s="90" t="s">
        <v>40</v>
      </c>
      <c r="B29" s="90"/>
      <c r="C29" s="90"/>
      <c r="D29" s="90"/>
      <c r="E29" s="90"/>
      <c r="F29" s="90"/>
      <c r="G29" s="90"/>
    </row>
    <row r="30" spans="1:7" s="3" customFormat="1" ht="45" customHeight="1" x14ac:dyDescent="0.25">
      <c r="A30" s="24" t="s">
        <v>0</v>
      </c>
      <c r="B30" s="24" t="s">
        <v>1</v>
      </c>
      <c r="C30" s="24" t="s">
        <v>2</v>
      </c>
      <c r="D30" s="24" t="s">
        <v>3</v>
      </c>
      <c r="E30" s="24" t="s">
        <v>4</v>
      </c>
      <c r="F30" s="25" t="s">
        <v>47</v>
      </c>
      <c r="G30" s="24" t="s">
        <v>5</v>
      </c>
    </row>
    <row r="31" spans="1:7" s="3" customFormat="1" ht="28.15" customHeight="1" x14ac:dyDescent="0.25">
      <c r="A31" s="24">
        <v>1</v>
      </c>
      <c r="B31" s="26" t="s">
        <v>40</v>
      </c>
      <c r="C31" s="27"/>
      <c r="D31" s="15"/>
      <c r="E31" s="24"/>
      <c r="F31" s="25" t="s">
        <v>61</v>
      </c>
      <c r="G31" s="28">
        <v>27446.15</v>
      </c>
    </row>
    <row r="32" spans="1:7" s="3" customFormat="1" ht="36.6" hidden="1" customHeight="1" x14ac:dyDescent="0.25">
      <c r="A32" s="24">
        <v>2</v>
      </c>
      <c r="B32" s="22" t="s">
        <v>6</v>
      </c>
      <c r="C32" s="24" t="s">
        <v>7</v>
      </c>
      <c r="D32" s="15">
        <v>14.62</v>
      </c>
      <c r="E32" s="15">
        <v>2296</v>
      </c>
      <c r="F32" s="25" t="s">
        <v>60</v>
      </c>
      <c r="G32" s="28">
        <v>0</v>
      </c>
    </row>
    <row r="33" spans="1:8" s="3" customFormat="1" ht="34.5" hidden="1" customHeight="1" x14ac:dyDescent="0.25">
      <c r="A33" s="24">
        <v>3</v>
      </c>
      <c r="B33" s="22" t="s">
        <v>8</v>
      </c>
      <c r="C33" s="24" t="s">
        <v>7</v>
      </c>
      <c r="D33" s="15">
        <v>10.55</v>
      </c>
      <c r="E33" s="15">
        <v>2296</v>
      </c>
      <c r="F33" s="25" t="s">
        <v>60</v>
      </c>
      <c r="G33" s="28">
        <v>0</v>
      </c>
    </row>
    <row r="34" spans="1:8" s="29" customFormat="1" x14ac:dyDescent="0.25">
      <c r="A34" s="91" t="s">
        <v>41</v>
      </c>
      <c r="B34" s="91"/>
      <c r="C34" s="91"/>
      <c r="D34" s="91"/>
      <c r="E34" s="91"/>
      <c r="F34" s="91"/>
      <c r="G34" s="53">
        <f>G31+G32+G33</f>
        <v>27446.15</v>
      </c>
    </row>
    <row r="35" spans="1:8" s="23" customFormat="1" x14ac:dyDescent="0.25">
      <c r="A35" s="88" t="s">
        <v>51</v>
      </c>
      <c r="B35" s="88"/>
      <c r="C35" s="88"/>
      <c r="D35" s="88"/>
      <c r="E35" s="88"/>
      <c r="F35" s="88"/>
      <c r="G35" s="31">
        <f>G28+G34</f>
        <v>107861.54680000001</v>
      </c>
    </row>
    <row r="36" spans="1:8" ht="23.25" customHeight="1" x14ac:dyDescent="0.3">
      <c r="A36" s="92" t="s">
        <v>100</v>
      </c>
      <c r="B36" s="93"/>
      <c r="C36" s="93"/>
      <c r="D36" s="93"/>
      <c r="E36" s="93"/>
      <c r="F36" s="93"/>
      <c r="G36" s="93"/>
      <c r="H36" s="32"/>
    </row>
    <row r="37" spans="1:8" ht="23.25" customHeight="1" x14ac:dyDescent="0.3">
      <c r="A37" s="92" t="s">
        <v>101</v>
      </c>
      <c r="B37" s="81"/>
      <c r="C37" s="81"/>
      <c r="D37" s="81"/>
      <c r="E37" s="81"/>
      <c r="F37" s="81"/>
      <c r="G37" s="81"/>
      <c r="H37" s="32"/>
    </row>
    <row r="38" spans="1:8" ht="22.5" customHeight="1" x14ac:dyDescent="0.3">
      <c r="A38" s="80" t="s">
        <v>52</v>
      </c>
      <c r="B38" s="81"/>
      <c r="C38" s="81"/>
      <c r="D38" s="81"/>
      <c r="E38" s="81"/>
      <c r="F38" s="81"/>
      <c r="G38" s="81"/>
      <c r="H38" s="32"/>
    </row>
    <row r="39" spans="1:8" ht="18.75" customHeight="1" x14ac:dyDescent="0.3">
      <c r="A39" s="80" t="s">
        <v>53</v>
      </c>
      <c r="B39" s="81"/>
      <c r="C39" s="81"/>
      <c r="D39" s="81"/>
      <c r="E39" s="81"/>
      <c r="F39" s="81"/>
      <c r="G39" s="81"/>
      <c r="H39" s="32"/>
    </row>
    <row r="40" spans="1:8" ht="24.75" customHeight="1" x14ac:dyDescent="0.3">
      <c r="A40" s="80" t="s">
        <v>54</v>
      </c>
      <c r="B40" s="81"/>
      <c r="C40" s="81"/>
      <c r="D40" s="81"/>
      <c r="E40" s="81"/>
      <c r="F40" s="81"/>
      <c r="G40" s="81"/>
      <c r="H40" s="32"/>
    </row>
    <row r="41" spans="1:8" s="16" customFormat="1" x14ac:dyDescent="0.25">
      <c r="A41" s="39"/>
      <c r="B41" s="39"/>
      <c r="C41" s="39"/>
      <c r="D41" s="39"/>
      <c r="E41" s="40"/>
      <c r="F41" s="41"/>
      <c r="G41" s="42"/>
      <c r="H41" s="37"/>
    </row>
    <row r="42" spans="1:8" s="16" customFormat="1" ht="15.75" customHeight="1" x14ac:dyDescent="0.3">
      <c r="A42" s="43"/>
      <c r="B42" s="43"/>
      <c r="C42" s="44" t="s">
        <v>55</v>
      </c>
      <c r="D42" s="43"/>
      <c r="E42" s="43"/>
      <c r="F42" s="45"/>
      <c r="G42" s="46"/>
      <c r="H42" s="37"/>
    </row>
    <row r="43" spans="1:8" ht="18" x14ac:dyDescent="0.25">
      <c r="A43" s="47"/>
      <c r="B43" s="47"/>
      <c r="C43" s="47"/>
      <c r="D43" s="47"/>
      <c r="E43" s="47"/>
      <c r="F43" s="48"/>
      <c r="G43" s="49"/>
      <c r="H43" s="32"/>
    </row>
    <row r="44" spans="1:8" ht="18" x14ac:dyDescent="0.25">
      <c r="A44" s="47"/>
      <c r="B44" s="47" t="s">
        <v>56</v>
      </c>
      <c r="C44" s="47" t="s">
        <v>63</v>
      </c>
      <c r="D44" s="47"/>
      <c r="E44" s="47"/>
      <c r="F44" s="50"/>
      <c r="G44" s="49"/>
      <c r="H44" s="32"/>
    </row>
    <row r="45" spans="1:8" ht="18" x14ac:dyDescent="0.25">
      <c r="A45" s="47"/>
      <c r="B45" s="47"/>
      <c r="C45" s="47"/>
      <c r="D45" s="47"/>
      <c r="E45" s="47"/>
      <c r="F45" s="48"/>
      <c r="G45" s="49"/>
      <c r="H45" s="32"/>
    </row>
    <row r="46" spans="1:8" ht="18" x14ac:dyDescent="0.25">
      <c r="A46" s="47"/>
      <c r="B46" s="47" t="s">
        <v>57</v>
      </c>
      <c r="C46" s="47" t="s">
        <v>82</v>
      </c>
      <c r="D46" s="47"/>
      <c r="E46" s="47"/>
      <c r="F46" s="50"/>
      <c r="G46" s="49"/>
      <c r="H46" s="32"/>
    </row>
    <row r="47" spans="1:8" ht="18" x14ac:dyDescent="0.25">
      <c r="A47" s="47"/>
      <c r="B47" s="47"/>
      <c r="C47" s="47"/>
      <c r="D47" s="47"/>
      <c r="E47" s="47"/>
      <c r="F47" s="48"/>
      <c r="G47" s="49"/>
      <c r="H47" s="32"/>
    </row>
    <row r="48" spans="1:8" ht="18" x14ac:dyDescent="0.25">
      <c r="A48" s="47"/>
      <c r="B48" s="47"/>
      <c r="C48" s="47"/>
      <c r="D48" s="47"/>
      <c r="E48" s="47"/>
      <c r="F48" s="48"/>
      <c r="G48" s="49"/>
      <c r="H48" s="32"/>
    </row>
    <row r="49" spans="1:8" ht="18" x14ac:dyDescent="0.25">
      <c r="A49" s="51"/>
      <c r="B49" s="51"/>
      <c r="C49" s="51"/>
      <c r="D49" s="51"/>
      <c r="E49" s="51"/>
      <c r="F49" s="52"/>
      <c r="G49" s="51"/>
      <c r="H49" s="32"/>
    </row>
    <row r="50" spans="1:8" ht="18" x14ac:dyDescent="0.25">
      <c r="A50" s="51"/>
      <c r="B50" s="51"/>
      <c r="C50" s="51"/>
      <c r="D50" s="51"/>
      <c r="E50" s="51"/>
      <c r="F50" s="52"/>
      <c r="G50" s="51"/>
      <c r="H50" s="32"/>
    </row>
    <row r="51" spans="1:8" ht="18" x14ac:dyDescent="0.25">
      <c r="A51" s="51"/>
      <c r="B51" s="51"/>
      <c r="C51" s="51"/>
      <c r="D51" s="51"/>
      <c r="E51" s="51"/>
      <c r="F51" s="52"/>
      <c r="G51" s="51"/>
      <c r="H51" s="32"/>
    </row>
    <row r="52" spans="1:8" x14ac:dyDescent="0.25">
      <c r="A52" s="32"/>
      <c r="B52" s="32"/>
      <c r="C52" s="32"/>
      <c r="D52" s="32"/>
      <c r="E52" s="32"/>
      <c r="F52" s="38"/>
      <c r="G52" s="32"/>
      <c r="H52" s="32"/>
    </row>
    <row r="53" spans="1:8" x14ac:dyDescent="0.25">
      <c r="A53" s="32"/>
      <c r="B53" s="32"/>
      <c r="C53" s="32"/>
      <c r="D53" s="32"/>
      <c r="E53" s="32"/>
      <c r="F53" s="38"/>
      <c r="G53" s="32"/>
      <c r="H53" s="32"/>
    </row>
    <row r="54" spans="1:8" x14ac:dyDescent="0.25">
      <c r="A54" s="32"/>
      <c r="B54" s="32"/>
      <c r="C54" s="32"/>
      <c r="D54" s="32"/>
      <c r="E54" s="32"/>
      <c r="F54" s="38"/>
      <c r="G54" s="32"/>
      <c r="H54" s="32"/>
    </row>
    <row r="55" spans="1:8" x14ac:dyDescent="0.25">
      <c r="A55" s="32"/>
      <c r="B55" s="32"/>
      <c r="C55" s="32"/>
      <c r="D55" s="32"/>
      <c r="E55" s="32"/>
      <c r="F55" s="38"/>
      <c r="G55" s="32"/>
      <c r="H55" s="32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43307086614173229" right="0.11811023622047245" top="0.15748031496062992" bottom="0.15748031496062992" header="0.15748031496062992" footer="0.1574803149606299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2023-01-31T07:13:40Z</dcterms:modified>
</cp:coreProperties>
</file>