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03" firstSheet="12" activeTab="12"/>
  </bookViews>
  <sheets>
    <sheet name="янв" sheetId="35" state="hidden" r:id="rId1"/>
    <sheet name="фев" sheetId="36" state="hidden" r:id="rId2"/>
    <sheet name="мар" sheetId="37" state="hidden" r:id="rId3"/>
    <sheet name="апр" sheetId="38" state="hidden" r:id="rId4"/>
    <sheet name="май" sheetId="39" state="hidden" r:id="rId5"/>
    <sheet name="июнь" sheetId="40" state="hidden" r:id="rId6"/>
    <sheet name="июль" sheetId="41" state="hidden" r:id="rId7"/>
    <sheet name="авг" sheetId="42" state="hidden" r:id="rId8"/>
    <sheet name="сен" sheetId="43" state="hidden" r:id="rId9"/>
    <sheet name="окт" sheetId="44" state="hidden" r:id="rId10"/>
    <sheet name="ноя" sheetId="45" state="hidden" r:id="rId11"/>
    <sheet name="дек" sheetId="46" state="hidden" r:id="rId12"/>
    <sheet name="год" sheetId="13" r:id="rId13"/>
  </sheets>
  <definedNames>
    <definedName name="_GoBack" localSheetId="7">авг!#REF!</definedName>
    <definedName name="_GoBack" localSheetId="3">апр!#REF!</definedName>
    <definedName name="_GoBack" localSheetId="11">дек!#REF!</definedName>
    <definedName name="_GoBack" localSheetId="6">июль!#REF!</definedName>
    <definedName name="_GoBack" localSheetId="5">июнь!#REF!</definedName>
    <definedName name="_GoBack" localSheetId="4">май!#REF!</definedName>
    <definedName name="_GoBack" localSheetId="2">мар!#REF!</definedName>
    <definedName name="_GoBack" localSheetId="10">ноя!#REF!</definedName>
    <definedName name="_GoBack" localSheetId="9">окт!#REF!</definedName>
    <definedName name="_GoBack" localSheetId="8">сен!#REF!</definedName>
    <definedName name="_GoBack" localSheetId="1">фев!#REF!</definedName>
    <definedName name="_GoBack" localSheetId="0">янв!#REF!</definedName>
    <definedName name="_xlnm.Print_Area" localSheetId="7">авг!$A$1:$H$46</definedName>
    <definedName name="_xlnm.Print_Area" localSheetId="3">апр!$A$1:$H$46</definedName>
    <definedName name="_xlnm.Print_Area" localSheetId="12">год!$A$1:$C$48</definedName>
    <definedName name="_xlnm.Print_Area" localSheetId="11">дек!$A$1:$H$46</definedName>
    <definedName name="_xlnm.Print_Area" localSheetId="6">июль!$A$1:$H$46</definedName>
    <definedName name="_xlnm.Print_Area" localSheetId="5">июнь!$A$1:$H$46</definedName>
    <definedName name="_xlnm.Print_Area" localSheetId="4">май!$A$1:$H$46</definedName>
    <definedName name="_xlnm.Print_Area" localSheetId="2">мар!$A$1:$H$46</definedName>
    <definedName name="_xlnm.Print_Area" localSheetId="10">ноя!$A$1:$H$46</definedName>
    <definedName name="_xlnm.Print_Area" localSheetId="9">окт!$A$1:$H$46</definedName>
    <definedName name="_xlnm.Print_Area" localSheetId="8">сен!$A$1:$H$46</definedName>
    <definedName name="_xlnm.Print_Area" localSheetId="1">фев!$A$1:$H$46</definedName>
    <definedName name="_xlnm.Print_Area" localSheetId="0">янв!$A$1:$H$46</definedName>
  </definedNames>
  <calcPr calcId="145621"/>
</workbook>
</file>

<file path=xl/calcChain.xml><?xml version="1.0" encoding="utf-8"?>
<calcChain xmlns="http://schemas.openxmlformats.org/spreadsheetml/2006/main">
  <c r="C5" i="13" l="1"/>
  <c r="G31" i="46"/>
  <c r="G34" i="46" s="1"/>
  <c r="A33" i="46"/>
  <c r="G27" i="46"/>
  <c r="G26" i="46"/>
  <c r="G25" i="46"/>
  <c r="G24" i="46"/>
  <c r="D23" i="46"/>
  <c r="G23" i="46" s="1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34" i="45"/>
  <c r="A33" i="45"/>
  <c r="G27" i="45"/>
  <c r="G26" i="45"/>
  <c r="G25" i="45"/>
  <c r="G24" i="45"/>
  <c r="D23" i="45"/>
  <c r="G23" i="45" s="1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G34" i="44"/>
  <c r="A33" i="44"/>
  <c r="G27" i="44"/>
  <c r="G26" i="44"/>
  <c r="G25" i="44"/>
  <c r="G24" i="44"/>
  <c r="D23" i="44"/>
  <c r="G23" i="44" s="1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G34" i="43"/>
  <c r="A33" i="43"/>
  <c r="G27" i="43"/>
  <c r="G26" i="43"/>
  <c r="G25" i="43"/>
  <c r="G24" i="43"/>
  <c r="D23" i="43"/>
  <c r="G23" i="43" s="1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A9" i="43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G8" i="43"/>
  <c r="G28" i="43" s="1"/>
  <c r="G33" i="42"/>
  <c r="C36" i="13" s="1"/>
  <c r="G32" i="42"/>
  <c r="C35" i="13" s="1"/>
  <c r="A33" i="42"/>
  <c r="G34" i="42"/>
  <c r="G27" i="42"/>
  <c r="G26" i="42"/>
  <c r="G25" i="42"/>
  <c r="G24" i="42"/>
  <c r="G23" i="42"/>
  <c r="D23" i="42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A9" i="42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G8" i="42"/>
  <c r="C8" i="13"/>
  <c r="G31" i="41"/>
  <c r="G34" i="41" s="1"/>
  <c r="A33" i="41"/>
  <c r="G27" i="41"/>
  <c r="G26" i="41"/>
  <c r="G25" i="41"/>
  <c r="G24" i="41"/>
  <c r="D23" i="41"/>
  <c r="G23" i="41" s="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G8" i="41"/>
  <c r="G34" i="40"/>
  <c r="A33" i="40"/>
  <c r="G27" i="40"/>
  <c r="G26" i="40"/>
  <c r="G25" i="40"/>
  <c r="G24" i="40"/>
  <c r="D23" i="40"/>
  <c r="G23" i="40" s="1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A9" i="40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G8" i="40"/>
  <c r="G34" i="39"/>
  <c r="A33" i="39"/>
  <c r="G27" i="39"/>
  <c r="G26" i="39"/>
  <c r="G25" i="39"/>
  <c r="G24" i="39"/>
  <c r="D23" i="39"/>
  <c r="G23" i="39" s="1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G8" i="39"/>
  <c r="G28" i="39" s="1"/>
  <c r="G35" i="39" s="1"/>
  <c r="A33" i="38"/>
  <c r="G34" i="38"/>
  <c r="G27" i="38"/>
  <c r="G26" i="38"/>
  <c r="G25" i="38"/>
  <c r="G24" i="38"/>
  <c r="D23" i="38"/>
  <c r="G23" i="38" s="1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A9" i="38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G8" i="38"/>
  <c r="G31" i="37"/>
  <c r="A33" i="37"/>
  <c r="G34" i="37"/>
  <c r="G27" i="37"/>
  <c r="G26" i="37"/>
  <c r="G25" i="37"/>
  <c r="G24" i="37"/>
  <c r="G23" i="37"/>
  <c r="D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A9" i="37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G8" i="37"/>
  <c r="G31" i="36"/>
  <c r="D23" i="36"/>
  <c r="G23" i="36" s="1"/>
  <c r="A33" i="36"/>
  <c r="G27" i="36"/>
  <c r="G26" i="36"/>
  <c r="G25" i="36"/>
  <c r="G24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A9" i="36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G8" i="36"/>
  <c r="G28" i="37" l="1"/>
  <c r="G35" i="37" s="1"/>
  <c r="G28" i="41"/>
  <c r="G28" i="42"/>
  <c r="G35" i="42" s="1"/>
  <c r="G28" i="45"/>
  <c r="G35" i="45" s="1"/>
  <c r="G28" i="46"/>
  <c r="G28" i="38"/>
  <c r="G35" i="38" s="1"/>
  <c r="G28" i="40"/>
  <c r="G35" i="40" s="1"/>
  <c r="G28" i="44"/>
  <c r="G35" i="44" s="1"/>
  <c r="G35" i="46"/>
  <c r="G35" i="43"/>
  <c r="G35" i="41"/>
  <c r="G34" i="36"/>
  <c r="G28" i="36"/>
  <c r="G35" i="36" s="1"/>
  <c r="G31" i="35"/>
  <c r="C34" i="13" s="1"/>
  <c r="A33" i="35" l="1"/>
  <c r="G34" i="35"/>
  <c r="G27" i="35"/>
  <c r="C30" i="13" s="1"/>
  <c r="G26" i="35"/>
  <c r="C29" i="13" s="1"/>
  <c r="G25" i="35"/>
  <c r="C28" i="13" s="1"/>
  <c r="G24" i="35"/>
  <c r="C27" i="13" s="1"/>
  <c r="G23" i="35"/>
  <c r="C26" i="13" s="1"/>
  <c r="G22" i="35"/>
  <c r="C25" i="13" s="1"/>
  <c r="G21" i="35"/>
  <c r="C24" i="13" s="1"/>
  <c r="G20" i="35"/>
  <c r="C23" i="13" s="1"/>
  <c r="G19" i="35"/>
  <c r="C22" i="13" s="1"/>
  <c r="G18" i="35"/>
  <c r="C21" i="13" s="1"/>
  <c r="G17" i="35"/>
  <c r="C20" i="13" s="1"/>
  <c r="G16" i="35"/>
  <c r="C19" i="13" s="1"/>
  <c r="G15" i="35"/>
  <c r="C18" i="13" s="1"/>
  <c r="G14" i="35"/>
  <c r="C17" i="13" s="1"/>
  <c r="G13" i="35"/>
  <c r="C16" i="13" s="1"/>
  <c r="G12" i="35"/>
  <c r="C15" i="13" s="1"/>
  <c r="G11" i="35"/>
  <c r="C14" i="13" s="1"/>
  <c r="G10" i="35"/>
  <c r="C13" i="13" s="1"/>
  <c r="G9" i="35"/>
  <c r="C12" i="13" s="1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G8" i="35"/>
  <c r="G28" i="35" l="1"/>
  <c r="C11" i="13"/>
  <c r="C31" i="13" s="1"/>
  <c r="G35" i="35"/>
  <c r="C37" i="13" l="1"/>
  <c r="C38" i="13" l="1"/>
  <c r="C39" i="13" s="1"/>
  <c r="A36" i="13" l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<sst xmlns="http://schemas.openxmlformats.org/spreadsheetml/2006/main" count="1241" uniqueCount="114">
  <si>
    <t>№</t>
  </si>
  <si>
    <t>Наименование работы</t>
  </si>
  <si>
    <t>ед.изм.</t>
  </si>
  <si>
    <t>цена (руб.)</t>
  </si>
  <si>
    <t>объем</t>
  </si>
  <si>
    <t>Количество</t>
  </si>
  <si>
    <t>Итого стоимость в месяц, руб.</t>
  </si>
  <si>
    <t>Гидравлические испытания системы отопления</t>
  </si>
  <si>
    <t>1 метр трубопровода</t>
  </si>
  <si>
    <t>1 раз в  год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</si>
  <si>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</si>
  <si>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</si>
  <si>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</si>
  <si>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</si>
  <si>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</si>
  <si>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</si>
  <si>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</si>
  <si>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</si>
  <si>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</si>
  <si>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</si>
  <si>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</si>
  <si>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</si>
  <si>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</si>
  <si>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</si>
  <si>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</si>
  <si>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</si>
  <si>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</si>
  <si>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</si>
  <si>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</si>
  <si>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</si>
  <si>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</si>
  <si>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</si>
  <si>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</si>
  <si>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</si>
  <si>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</si>
  <si>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</si>
  <si>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</si>
  <si>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</si>
  <si>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</si>
  <si>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</si>
  <si>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</si>
  <si>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</si>
  <si>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</si>
  <si>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Техническое обслуживание мягкой кровли</t>
  </si>
  <si>
    <t>1 кв.м кровли( ст-ть пересчитана на 1 кв.м. об.пл.)</t>
  </si>
  <si>
    <t xml:space="preserve">Уборка лестничных площадок и маршей 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</si>
  <si>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</si>
  <si>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 № H-9-1 от 01.01.2011  (далее – «Договор») услуги и (или) выполненные работы по содержанию и текущему ремонту общего имущества в  многоквартирном доме №9 корпус 1 расположенном по адресу г. Рязань ул. Новаторов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</si>
  <si>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</si>
  <si>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</si>
  <si>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</si>
  <si>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</si>
  <si>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</t>
  </si>
  <si>
    <t>Заказчик</t>
  </si>
  <si>
    <t>Хохлова Н.С.</t>
  </si>
  <si>
    <t>Итого:</t>
  </si>
  <si>
    <t>Осмотр технических этажей, чердаков и подвальных помещений</t>
  </si>
  <si>
    <t>Осмотр мест общего пользования</t>
  </si>
  <si>
    <t xml:space="preserve">Текущий ремонт </t>
  </si>
  <si>
    <t>постоянно</t>
  </si>
  <si>
    <t>3 раза в год-вентканалы в МКД с газовыми приборами, раз в год-в МКД с электроплитами</t>
  </si>
  <si>
    <t>смета, материалы</t>
  </si>
  <si>
    <t xml:space="preserve">Аварийное обслуживание, непредвиденные работы </t>
  </si>
  <si>
    <t>Подметание прилегающей территории, содержание и уборка контейнерных площадок</t>
  </si>
  <si>
    <t>Квашнин И.В.</t>
  </si>
  <si>
    <t>Собственники помещений в многоквартирном доме, расположенном по адресу: г. Рязань ул. Новаторов дом 9 корпус 1,  именуемые в дальнейшем “Заказчик”, в лице  Хохловой Натальи Сергеевны, являющейся собственником квартиры № 60,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</si>
  <si>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</si>
  <si>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</si>
  <si>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</si>
  <si>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</si>
  <si>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</si>
  <si>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</si>
  <si>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</si>
  <si>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</si>
  <si>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</si>
  <si>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пятьсот пять рублей девяносто четыре копейки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</si>
  <si>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</si>
  <si>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</si>
  <si>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семьсот два рубля пятьдесят семь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</si>
  <si>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</si>
  <si>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</si>
  <si>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восемьсот тридцать рублей двадцать пять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</si>
  <si>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</si>
  <si>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</si>
  <si>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Семьдесят одна тысяча девятьсот пять рублей восемьдесят семь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</si>
  <si>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</si>
  <si>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</si>
  <si>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Сто двенадцать тысяч двести двадцать восемь рублей девяносто шесть копеек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</si>
  <si>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</si>
  <si>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</si>
  <si>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Восемьдесят восемь тысяч четыреста двадцать четыре рубля десять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</si>
  <si>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</si>
  <si>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</si>
  <si>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</si>
  <si>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Девяносто две тысячи девятьсот семьдесят два рубля шестьдесят пять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</si>
  <si>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</si>
  <si>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</si>
  <si>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</si>
  <si>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</si>
  <si>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двадцать восемь тысяч восемьсот тринадцать рублей тридцать девять копеек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</si>
  <si>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</si>
  <si>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</si>
  <si>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Семьдесят одна тысяча двести восемьдесят семь рублей двадцать восемь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</si>
  <si>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</si>
  <si>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</si>
  <si>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Семьдесят тысяч пятьсот тридцать девять рублей шестьдесят 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</si>
  <si>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</si>
  <si>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</si>
  <si>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три тысячи девятьсот тринадцать рублей восемь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</si>
  <si>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</si>
  <si>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</si>
  <si>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</si>
  <si>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Восемьдесят шесть тысяч четыреста двадцать три рубля девятнадцать копеек</t>
  </si>
  <si>
    <t>Доходы и расходы ООО КА "Ирбис"  по управлению и обслуживанию МКД ул. Новаторов д. 9 к 1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</si>
</sst>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/>
    <xf numFmtId="2" fontId="3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4" fontId="9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5" xfId="0" applyFont="1" applyFill="1" applyBorder="1" applyAlignment="1">
      <alignment horizontal="justify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wrapText="1"/>
    </xf>
    <xf numFmtId="0" fontId="11" fillId="2" borderId="0" xfId="0" applyFont="1" applyFill="1" applyAlignment="1">
      <alignment horizontal="justify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/>
    <xf numFmtId="0" fontId="13" fillId="2" borderId="0" xfId="0" applyFont="1" applyFill="1" applyAlignment="1"/>
    <xf numFmtId="4" fontId="13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4" fontId="17" fillId="0" borderId="0" xfId="0" applyNumberFormat="1" applyFont="1"/>
    <xf numFmtId="0" fontId="9" fillId="0" borderId="0" xfId="0" applyFont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1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1" fillId="0" borderId="0" xfId="0" applyFont="1" applyAlignment="1">
      <alignment wrapText="1"/>
    </xf>
    <xf numFmtId="0" fontId="3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19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74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1"/>
      <c r="E3" s="91"/>
      <c r="F3" s="91"/>
      <c r="G3" s="90">
        <v>44592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1.01</v>
      </c>
      <c r="E8" s="7">
        <v>3956.2</v>
      </c>
      <c r="F8" s="4" t="s">
        <v>13</v>
      </c>
      <c r="G8" s="8">
        <f>D8*E8</f>
        <v>3995.7619999999997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0.16</v>
      </c>
      <c r="E10" s="13">
        <v>3956.2</v>
      </c>
      <c r="F10" s="4" t="s">
        <v>13</v>
      </c>
      <c r="G10" s="8">
        <f t="shared" si="0"/>
        <v>632.99199999999996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</v>
      </c>
      <c r="E13" s="7">
        <v>3956.2</v>
      </c>
      <c r="F13" s="4" t="s">
        <v>13</v>
      </c>
      <c r="G13" s="8">
        <f t="shared" si="0"/>
        <v>791.24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0.18</v>
      </c>
      <c r="E14" s="7">
        <v>3956.2</v>
      </c>
      <c r="F14" s="4" t="s">
        <v>13</v>
      </c>
      <c r="G14" s="8">
        <f t="shared" si="0"/>
        <v>712.11599999999999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0.19</v>
      </c>
      <c r="E15" s="7">
        <v>3956.2</v>
      </c>
      <c r="F15" s="4" t="s">
        <v>13</v>
      </c>
      <c r="G15" s="8">
        <f t="shared" si="0"/>
        <v>751.678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0.52</v>
      </c>
      <c r="E16" s="7">
        <v>3956.2</v>
      </c>
      <c r="F16" s="10" t="s">
        <v>59</v>
      </c>
      <c r="G16" s="8">
        <f t="shared" si="0"/>
        <v>2057.2240000000002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0.44</v>
      </c>
      <c r="E17" s="7">
        <v>3956.2</v>
      </c>
      <c r="F17" s="10" t="s">
        <v>59</v>
      </c>
      <c r="G17" s="8">
        <f t="shared" si="0"/>
        <v>1740.7279999999998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0.51</v>
      </c>
      <c r="E20" s="7">
        <v>3956.2</v>
      </c>
      <c r="F20" s="4" t="s">
        <v>18</v>
      </c>
      <c r="G20" s="8">
        <f t="shared" si="0"/>
        <v>2017.662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2.0499999999999998</v>
      </c>
      <c r="E21" s="7">
        <v>3956.2</v>
      </c>
      <c r="F21" s="10" t="s">
        <v>59</v>
      </c>
      <c r="G21" s="8">
        <f>D21*E21</f>
        <v>8110.2099999999991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2.94</v>
      </c>
      <c r="E22" s="7">
        <v>3956.2</v>
      </c>
      <c r="F22" s="4" t="s">
        <v>33</v>
      </c>
      <c r="G22" s="8">
        <f t="shared" si="0"/>
        <v>11631.227999999999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v>6095.96</v>
      </c>
      <c r="E23" s="7">
        <v>2</v>
      </c>
      <c r="F23" s="10" t="s">
        <v>59</v>
      </c>
      <c r="G23" s="8">
        <f t="shared" si="0"/>
        <v>12191.92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1.04</v>
      </c>
      <c r="E24" s="7">
        <v>3956.2</v>
      </c>
      <c r="F24" s="10" t="s">
        <v>59</v>
      </c>
      <c r="G24" s="8">
        <f t="shared" si="0"/>
        <v>4114.4480000000003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0.13</v>
      </c>
      <c r="E25" s="7">
        <v>3956.2</v>
      </c>
      <c r="F25" s="10" t="s">
        <v>59</v>
      </c>
      <c r="G25" s="8">
        <f t="shared" si="0"/>
        <v>514.30600000000004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1.27</v>
      </c>
      <c r="E26" s="7">
        <v>3956.2</v>
      </c>
      <c r="F26" s="10" t="s">
        <v>59</v>
      </c>
      <c r="G26" s="8">
        <f t="shared" si="0"/>
        <v>5024.3739999999998</v>
      </c>
    </row>
    <row r="27" spans="1:7" s="2" customFormat="1" ht="63" x14ac:dyDescent="0.25">
      <c r="A27" s="18">
        <f t="shared" si="1"/>
        <v>20</v>
      </c>
      <c r="B27" s="20" t="s">
        <v>66</v>
      </c>
      <c r="C27" s="13" t="s">
        <v>12</v>
      </c>
      <c r="D27" s="14">
        <v>2.46</v>
      </c>
      <c r="E27" s="13">
        <v>3956.2</v>
      </c>
      <c r="F27" s="10" t="s">
        <v>21</v>
      </c>
      <c r="G27" s="8">
        <f t="shared" si="0"/>
        <v>9732.2519999999986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65284.133999999991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f>6290.28+2931.53</f>
        <v>9221.81</v>
      </c>
    </row>
    <row r="32" spans="1:7" s="2" customFormat="1" ht="36.6" hidden="1" customHeight="1" x14ac:dyDescent="0.25">
      <c r="A32" s="48">
        <v>2</v>
      </c>
      <c r="B32" s="20" t="s">
        <v>7</v>
      </c>
      <c r="C32" s="48" t="s">
        <v>8</v>
      </c>
      <c r="D32" s="14">
        <v>14.06</v>
      </c>
      <c r="E32" s="14">
        <v>1800</v>
      </c>
      <c r="F32" s="49" t="s">
        <v>9</v>
      </c>
      <c r="G32" s="52"/>
    </row>
    <row r="33" spans="1:8" s="2" customFormat="1" ht="34.5" hidden="1" customHeight="1" x14ac:dyDescent="0.25">
      <c r="A33" s="48">
        <f>A32+1</f>
        <v>3</v>
      </c>
      <c r="B33" s="20" t="s">
        <v>10</v>
      </c>
      <c r="C33" s="48" t="s">
        <v>8</v>
      </c>
      <c r="D33" s="14">
        <v>10.14</v>
      </c>
      <c r="E33" s="14">
        <v>1800</v>
      </c>
      <c r="F33" s="49" t="s">
        <v>9</v>
      </c>
      <c r="G33" s="52"/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9221.81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74505.943999999989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73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75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8.75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000000000000004" right="0.11811023622047245" top="0.11811023622047245" bottom="0.11811023622047245" header="0.15748031496062992" footer="0.15748031496062992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6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104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102"/>
      <c r="E3" s="102"/>
      <c r="F3" s="102"/>
      <c r="G3" s="90">
        <v>44865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92</v>
      </c>
      <c r="C27" s="13" t="s">
        <v>12</v>
      </c>
      <c r="D27" s="14">
        <v>2.58</v>
      </c>
      <c r="E27" s="13">
        <v>3956.2</v>
      </c>
      <c r="F27" s="10" t="s">
        <v>21</v>
      </c>
      <c r="G27" s="8">
        <f t="shared" si="0"/>
        <v>10206.995999999999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67987.282800000001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2552.39</v>
      </c>
    </row>
    <row r="32" spans="1:7" s="2" customFormat="1" ht="36.6" hidden="1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hidden="1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2552.39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70539.6728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103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105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9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107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103"/>
      <c r="E3" s="103"/>
      <c r="F3" s="103"/>
      <c r="G3" s="90">
        <v>44895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92</v>
      </c>
      <c r="C27" s="13" t="s">
        <v>12</v>
      </c>
      <c r="D27" s="14">
        <v>2.58</v>
      </c>
      <c r="E27" s="13">
        <v>3956.2</v>
      </c>
      <c r="F27" s="10" t="s">
        <v>21</v>
      </c>
      <c r="G27" s="8">
        <f t="shared" si="0"/>
        <v>10206.995999999999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67987.282800000001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5925.8</v>
      </c>
    </row>
    <row r="32" spans="1:7" s="2" customFormat="1" ht="36.6" hidden="1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hidden="1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5925.8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73913.082800000004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106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108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9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111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104"/>
      <c r="E3" s="104"/>
      <c r="F3" s="104"/>
      <c r="G3" s="90">
        <v>44926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110</v>
      </c>
      <c r="C27" s="13" t="s">
        <v>12</v>
      </c>
      <c r="D27" s="14">
        <v>2.8</v>
      </c>
      <c r="E27" s="13">
        <v>3956.2</v>
      </c>
      <c r="F27" s="10" t="s">
        <v>21</v>
      </c>
      <c r="G27" s="8">
        <f t="shared" si="0"/>
        <v>11077.359999999999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68857.646799999988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f>3300+14265.54</f>
        <v>17565.54</v>
      </c>
    </row>
    <row r="32" spans="1:7" s="2" customFormat="1" ht="36.6" hidden="1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hidden="1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17565.54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86423.186799999996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109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112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="70" zoomScaleNormal="70" workbookViewId="0">
      <selection activeCell="C9" sqref="C9"/>
    </sheetView>
  </sheetViews>
  <sheetFormatPr defaultRowHeight="15.75" x14ac:dyDescent="0.25"/>
  <cols>
    <col min="1" max="1" width="5.85546875" style="2" customWidth="1"/>
    <col min="2" max="2" width="90.140625" style="2" customWidth="1"/>
    <col min="3" max="3" width="40" style="89" customWidth="1"/>
    <col min="4" max="4" width="9.140625" style="2" customWidth="1"/>
    <col min="5" max="246" width="9.140625" style="2"/>
    <col min="247" max="247" width="5.85546875" style="2" customWidth="1"/>
    <col min="248" max="248" width="8.140625" style="2" customWidth="1"/>
    <col min="249" max="249" width="48" style="2" customWidth="1"/>
    <col min="250" max="250" width="22.5703125" style="2" customWidth="1"/>
    <col min="251" max="251" width="14.7109375" style="2" customWidth="1"/>
    <col min="252" max="252" width="12.42578125" style="2" customWidth="1"/>
    <col min="253" max="253" width="23.7109375" style="2" customWidth="1"/>
    <col min="254" max="255" width="15.5703125" style="2" customWidth="1"/>
    <col min="256" max="502" width="9.140625" style="2"/>
    <col min="503" max="503" width="5.85546875" style="2" customWidth="1"/>
    <col min="504" max="504" width="8.140625" style="2" customWidth="1"/>
    <col min="505" max="505" width="48" style="2" customWidth="1"/>
    <col min="506" max="506" width="22.5703125" style="2" customWidth="1"/>
    <col min="507" max="507" width="14.7109375" style="2" customWidth="1"/>
    <col min="508" max="508" width="12.42578125" style="2" customWidth="1"/>
    <col min="509" max="509" width="23.7109375" style="2" customWidth="1"/>
    <col min="510" max="511" width="15.5703125" style="2" customWidth="1"/>
    <col min="512" max="758" width="9.140625" style="2"/>
    <col min="759" max="759" width="5.85546875" style="2" customWidth="1"/>
    <col min="760" max="760" width="8.140625" style="2" customWidth="1"/>
    <col min="761" max="761" width="48" style="2" customWidth="1"/>
    <col min="762" max="762" width="22.5703125" style="2" customWidth="1"/>
    <col min="763" max="763" width="14.7109375" style="2" customWidth="1"/>
    <col min="764" max="764" width="12.42578125" style="2" customWidth="1"/>
    <col min="765" max="765" width="23.7109375" style="2" customWidth="1"/>
    <col min="766" max="767" width="15.5703125" style="2" customWidth="1"/>
    <col min="768" max="1014" width="9.140625" style="2"/>
    <col min="1015" max="1015" width="5.85546875" style="2" customWidth="1"/>
    <col min="1016" max="1016" width="8.140625" style="2" customWidth="1"/>
    <col min="1017" max="1017" width="48" style="2" customWidth="1"/>
    <col min="1018" max="1018" width="22.5703125" style="2" customWidth="1"/>
    <col min="1019" max="1019" width="14.7109375" style="2" customWidth="1"/>
    <col min="1020" max="1020" width="12.42578125" style="2" customWidth="1"/>
    <col min="1021" max="1021" width="23.7109375" style="2" customWidth="1"/>
    <col min="1022" max="1023" width="15.5703125" style="2" customWidth="1"/>
    <col min="1024" max="1270" width="9.140625" style="2"/>
    <col min="1271" max="1271" width="5.85546875" style="2" customWidth="1"/>
    <col min="1272" max="1272" width="8.140625" style="2" customWidth="1"/>
    <col min="1273" max="1273" width="48" style="2" customWidth="1"/>
    <col min="1274" max="1274" width="22.5703125" style="2" customWidth="1"/>
    <col min="1275" max="1275" width="14.7109375" style="2" customWidth="1"/>
    <col min="1276" max="1276" width="12.42578125" style="2" customWidth="1"/>
    <col min="1277" max="1277" width="23.7109375" style="2" customWidth="1"/>
    <col min="1278" max="1279" width="15.5703125" style="2" customWidth="1"/>
    <col min="1280" max="1526" width="9.140625" style="2"/>
    <col min="1527" max="1527" width="5.85546875" style="2" customWidth="1"/>
    <col min="1528" max="1528" width="8.140625" style="2" customWidth="1"/>
    <col min="1529" max="1529" width="48" style="2" customWidth="1"/>
    <col min="1530" max="1530" width="22.5703125" style="2" customWidth="1"/>
    <col min="1531" max="1531" width="14.7109375" style="2" customWidth="1"/>
    <col min="1532" max="1532" width="12.42578125" style="2" customWidth="1"/>
    <col min="1533" max="1533" width="23.7109375" style="2" customWidth="1"/>
    <col min="1534" max="1535" width="15.5703125" style="2" customWidth="1"/>
    <col min="1536" max="1782" width="9.140625" style="2"/>
    <col min="1783" max="1783" width="5.85546875" style="2" customWidth="1"/>
    <col min="1784" max="1784" width="8.140625" style="2" customWidth="1"/>
    <col min="1785" max="1785" width="48" style="2" customWidth="1"/>
    <col min="1786" max="1786" width="22.5703125" style="2" customWidth="1"/>
    <col min="1787" max="1787" width="14.7109375" style="2" customWidth="1"/>
    <col min="1788" max="1788" width="12.42578125" style="2" customWidth="1"/>
    <col min="1789" max="1789" width="23.7109375" style="2" customWidth="1"/>
    <col min="1790" max="1791" width="15.5703125" style="2" customWidth="1"/>
    <col min="1792" max="2038" width="9.140625" style="2"/>
    <col min="2039" max="2039" width="5.85546875" style="2" customWidth="1"/>
    <col min="2040" max="2040" width="8.140625" style="2" customWidth="1"/>
    <col min="2041" max="2041" width="48" style="2" customWidth="1"/>
    <col min="2042" max="2042" width="22.5703125" style="2" customWidth="1"/>
    <col min="2043" max="2043" width="14.7109375" style="2" customWidth="1"/>
    <col min="2044" max="2044" width="12.42578125" style="2" customWidth="1"/>
    <col min="2045" max="2045" width="23.7109375" style="2" customWidth="1"/>
    <col min="2046" max="2047" width="15.5703125" style="2" customWidth="1"/>
    <col min="2048" max="2294" width="9.140625" style="2"/>
    <col min="2295" max="2295" width="5.85546875" style="2" customWidth="1"/>
    <col min="2296" max="2296" width="8.140625" style="2" customWidth="1"/>
    <col min="2297" max="2297" width="48" style="2" customWidth="1"/>
    <col min="2298" max="2298" width="22.5703125" style="2" customWidth="1"/>
    <col min="2299" max="2299" width="14.7109375" style="2" customWidth="1"/>
    <col min="2300" max="2300" width="12.42578125" style="2" customWidth="1"/>
    <col min="2301" max="2301" width="23.7109375" style="2" customWidth="1"/>
    <col min="2302" max="2303" width="15.5703125" style="2" customWidth="1"/>
    <col min="2304" max="2550" width="9.140625" style="2"/>
    <col min="2551" max="2551" width="5.85546875" style="2" customWidth="1"/>
    <col min="2552" max="2552" width="8.140625" style="2" customWidth="1"/>
    <col min="2553" max="2553" width="48" style="2" customWidth="1"/>
    <col min="2554" max="2554" width="22.5703125" style="2" customWidth="1"/>
    <col min="2555" max="2555" width="14.7109375" style="2" customWidth="1"/>
    <col min="2556" max="2556" width="12.42578125" style="2" customWidth="1"/>
    <col min="2557" max="2557" width="23.7109375" style="2" customWidth="1"/>
    <col min="2558" max="2559" width="15.5703125" style="2" customWidth="1"/>
    <col min="2560" max="2806" width="9.140625" style="2"/>
    <col min="2807" max="2807" width="5.85546875" style="2" customWidth="1"/>
    <col min="2808" max="2808" width="8.140625" style="2" customWidth="1"/>
    <col min="2809" max="2809" width="48" style="2" customWidth="1"/>
    <col min="2810" max="2810" width="22.5703125" style="2" customWidth="1"/>
    <col min="2811" max="2811" width="14.7109375" style="2" customWidth="1"/>
    <col min="2812" max="2812" width="12.42578125" style="2" customWidth="1"/>
    <col min="2813" max="2813" width="23.7109375" style="2" customWidth="1"/>
    <col min="2814" max="2815" width="15.5703125" style="2" customWidth="1"/>
    <col min="2816" max="3062" width="9.140625" style="2"/>
    <col min="3063" max="3063" width="5.85546875" style="2" customWidth="1"/>
    <col min="3064" max="3064" width="8.140625" style="2" customWidth="1"/>
    <col min="3065" max="3065" width="48" style="2" customWidth="1"/>
    <col min="3066" max="3066" width="22.5703125" style="2" customWidth="1"/>
    <col min="3067" max="3067" width="14.7109375" style="2" customWidth="1"/>
    <col min="3068" max="3068" width="12.42578125" style="2" customWidth="1"/>
    <col min="3069" max="3069" width="23.7109375" style="2" customWidth="1"/>
    <col min="3070" max="3071" width="15.5703125" style="2" customWidth="1"/>
    <col min="3072" max="3318" width="9.140625" style="2"/>
    <col min="3319" max="3319" width="5.85546875" style="2" customWidth="1"/>
    <col min="3320" max="3320" width="8.140625" style="2" customWidth="1"/>
    <col min="3321" max="3321" width="48" style="2" customWidth="1"/>
    <col min="3322" max="3322" width="22.5703125" style="2" customWidth="1"/>
    <col min="3323" max="3323" width="14.7109375" style="2" customWidth="1"/>
    <col min="3324" max="3324" width="12.42578125" style="2" customWidth="1"/>
    <col min="3325" max="3325" width="23.7109375" style="2" customWidth="1"/>
    <col min="3326" max="3327" width="15.5703125" style="2" customWidth="1"/>
    <col min="3328" max="3574" width="9.140625" style="2"/>
    <col min="3575" max="3575" width="5.85546875" style="2" customWidth="1"/>
    <col min="3576" max="3576" width="8.140625" style="2" customWidth="1"/>
    <col min="3577" max="3577" width="48" style="2" customWidth="1"/>
    <col min="3578" max="3578" width="22.5703125" style="2" customWidth="1"/>
    <col min="3579" max="3579" width="14.7109375" style="2" customWidth="1"/>
    <col min="3580" max="3580" width="12.42578125" style="2" customWidth="1"/>
    <col min="3581" max="3581" width="23.7109375" style="2" customWidth="1"/>
    <col min="3582" max="3583" width="15.5703125" style="2" customWidth="1"/>
    <col min="3584" max="3830" width="9.140625" style="2"/>
    <col min="3831" max="3831" width="5.85546875" style="2" customWidth="1"/>
    <col min="3832" max="3832" width="8.140625" style="2" customWidth="1"/>
    <col min="3833" max="3833" width="48" style="2" customWidth="1"/>
    <col min="3834" max="3834" width="22.5703125" style="2" customWidth="1"/>
    <col min="3835" max="3835" width="14.7109375" style="2" customWidth="1"/>
    <col min="3836" max="3836" width="12.42578125" style="2" customWidth="1"/>
    <col min="3837" max="3837" width="23.7109375" style="2" customWidth="1"/>
    <col min="3838" max="3839" width="15.5703125" style="2" customWidth="1"/>
    <col min="3840" max="4086" width="9.140625" style="2"/>
    <col min="4087" max="4087" width="5.85546875" style="2" customWidth="1"/>
    <col min="4088" max="4088" width="8.140625" style="2" customWidth="1"/>
    <col min="4089" max="4089" width="48" style="2" customWidth="1"/>
    <col min="4090" max="4090" width="22.5703125" style="2" customWidth="1"/>
    <col min="4091" max="4091" width="14.7109375" style="2" customWidth="1"/>
    <col min="4092" max="4092" width="12.42578125" style="2" customWidth="1"/>
    <col min="4093" max="4093" width="23.7109375" style="2" customWidth="1"/>
    <col min="4094" max="4095" width="15.5703125" style="2" customWidth="1"/>
    <col min="4096" max="4342" width="9.140625" style="2"/>
    <col min="4343" max="4343" width="5.85546875" style="2" customWidth="1"/>
    <col min="4344" max="4344" width="8.140625" style="2" customWidth="1"/>
    <col min="4345" max="4345" width="48" style="2" customWidth="1"/>
    <col min="4346" max="4346" width="22.5703125" style="2" customWidth="1"/>
    <col min="4347" max="4347" width="14.7109375" style="2" customWidth="1"/>
    <col min="4348" max="4348" width="12.42578125" style="2" customWidth="1"/>
    <col min="4349" max="4349" width="23.7109375" style="2" customWidth="1"/>
    <col min="4350" max="4351" width="15.5703125" style="2" customWidth="1"/>
    <col min="4352" max="4598" width="9.140625" style="2"/>
    <col min="4599" max="4599" width="5.85546875" style="2" customWidth="1"/>
    <col min="4600" max="4600" width="8.140625" style="2" customWidth="1"/>
    <col min="4601" max="4601" width="48" style="2" customWidth="1"/>
    <col min="4602" max="4602" width="22.5703125" style="2" customWidth="1"/>
    <col min="4603" max="4603" width="14.7109375" style="2" customWidth="1"/>
    <col min="4604" max="4604" width="12.42578125" style="2" customWidth="1"/>
    <col min="4605" max="4605" width="23.7109375" style="2" customWidth="1"/>
    <col min="4606" max="4607" width="15.5703125" style="2" customWidth="1"/>
    <col min="4608" max="4854" width="9.140625" style="2"/>
    <col min="4855" max="4855" width="5.85546875" style="2" customWidth="1"/>
    <col min="4856" max="4856" width="8.140625" style="2" customWidth="1"/>
    <col min="4857" max="4857" width="48" style="2" customWidth="1"/>
    <col min="4858" max="4858" width="22.5703125" style="2" customWidth="1"/>
    <col min="4859" max="4859" width="14.7109375" style="2" customWidth="1"/>
    <col min="4860" max="4860" width="12.42578125" style="2" customWidth="1"/>
    <col min="4861" max="4861" width="23.7109375" style="2" customWidth="1"/>
    <col min="4862" max="4863" width="15.5703125" style="2" customWidth="1"/>
    <col min="4864" max="5110" width="9.140625" style="2"/>
    <col min="5111" max="5111" width="5.85546875" style="2" customWidth="1"/>
    <col min="5112" max="5112" width="8.140625" style="2" customWidth="1"/>
    <col min="5113" max="5113" width="48" style="2" customWidth="1"/>
    <col min="5114" max="5114" width="22.5703125" style="2" customWidth="1"/>
    <col min="5115" max="5115" width="14.7109375" style="2" customWidth="1"/>
    <col min="5116" max="5116" width="12.42578125" style="2" customWidth="1"/>
    <col min="5117" max="5117" width="23.7109375" style="2" customWidth="1"/>
    <col min="5118" max="5119" width="15.5703125" style="2" customWidth="1"/>
    <col min="5120" max="5366" width="9.140625" style="2"/>
    <col min="5367" max="5367" width="5.85546875" style="2" customWidth="1"/>
    <col min="5368" max="5368" width="8.140625" style="2" customWidth="1"/>
    <col min="5369" max="5369" width="48" style="2" customWidth="1"/>
    <col min="5370" max="5370" width="22.5703125" style="2" customWidth="1"/>
    <col min="5371" max="5371" width="14.7109375" style="2" customWidth="1"/>
    <col min="5372" max="5372" width="12.42578125" style="2" customWidth="1"/>
    <col min="5373" max="5373" width="23.7109375" style="2" customWidth="1"/>
    <col min="5374" max="5375" width="15.5703125" style="2" customWidth="1"/>
    <col min="5376" max="5622" width="9.140625" style="2"/>
    <col min="5623" max="5623" width="5.85546875" style="2" customWidth="1"/>
    <col min="5624" max="5624" width="8.140625" style="2" customWidth="1"/>
    <col min="5625" max="5625" width="48" style="2" customWidth="1"/>
    <col min="5626" max="5626" width="22.5703125" style="2" customWidth="1"/>
    <col min="5627" max="5627" width="14.7109375" style="2" customWidth="1"/>
    <col min="5628" max="5628" width="12.42578125" style="2" customWidth="1"/>
    <col min="5629" max="5629" width="23.7109375" style="2" customWidth="1"/>
    <col min="5630" max="5631" width="15.5703125" style="2" customWidth="1"/>
    <col min="5632" max="5878" width="9.140625" style="2"/>
    <col min="5879" max="5879" width="5.85546875" style="2" customWidth="1"/>
    <col min="5880" max="5880" width="8.140625" style="2" customWidth="1"/>
    <col min="5881" max="5881" width="48" style="2" customWidth="1"/>
    <col min="5882" max="5882" width="22.5703125" style="2" customWidth="1"/>
    <col min="5883" max="5883" width="14.7109375" style="2" customWidth="1"/>
    <col min="5884" max="5884" width="12.42578125" style="2" customWidth="1"/>
    <col min="5885" max="5885" width="23.7109375" style="2" customWidth="1"/>
    <col min="5886" max="5887" width="15.5703125" style="2" customWidth="1"/>
    <col min="5888" max="6134" width="9.140625" style="2"/>
    <col min="6135" max="6135" width="5.85546875" style="2" customWidth="1"/>
    <col min="6136" max="6136" width="8.140625" style="2" customWidth="1"/>
    <col min="6137" max="6137" width="48" style="2" customWidth="1"/>
    <col min="6138" max="6138" width="22.5703125" style="2" customWidth="1"/>
    <col min="6139" max="6139" width="14.7109375" style="2" customWidth="1"/>
    <col min="6140" max="6140" width="12.42578125" style="2" customWidth="1"/>
    <col min="6141" max="6141" width="23.7109375" style="2" customWidth="1"/>
    <col min="6142" max="6143" width="15.5703125" style="2" customWidth="1"/>
    <col min="6144" max="6390" width="9.140625" style="2"/>
    <col min="6391" max="6391" width="5.85546875" style="2" customWidth="1"/>
    <col min="6392" max="6392" width="8.140625" style="2" customWidth="1"/>
    <col min="6393" max="6393" width="48" style="2" customWidth="1"/>
    <col min="6394" max="6394" width="22.5703125" style="2" customWidth="1"/>
    <col min="6395" max="6395" width="14.7109375" style="2" customWidth="1"/>
    <col min="6396" max="6396" width="12.42578125" style="2" customWidth="1"/>
    <col min="6397" max="6397" width="23.7109375" style="2" customWidth="1"/>
    <col min="6398" max="6399" width="15.5703125" style="2" customWidth="1"/>
    <col min="6400" max="6646" width="9.140625" style="2"/>
    <col min="6647" max="6647" width="5.85546875" style="2" customWidth="1"/>
    <col min="6648" max="6648" width="8.140625" style="2" customWidth="1"/>
    <col min="6649" max="6649" width="48" style="2" customWidth="1"/>
    <col min="6650" max="6650" width="22.5703125" style="2" customWidth="1"/>
    <col min="6651" max="6651" width="14.7109375" style="2" customWidth="1"/>
    <col min="6652" max="6652" width="12.42578125" style="2" customWidth="1"/>
    <col min="6653" max="6653" width="23.7109375" style="2" customWidth="1"/>
    <col min="6654" max="6655" width="15.5703125" style="2" customWidth="1"/>
    <col min="6656" max="6902" width="9.140625" style="2"/>
    <col min="6903" max="6903" width="5.85546875" style="2" customWidth="1"/>
    <col min="6904" max="6904" width="8.140625" style="2" customWidth="1"/>
    <col min="6905" max="6905" width="48" style="2" customWidth="1"/>
    <col min="6906" max="6906" width="22.5703125" style="2" customWidth="1"/>
    <col min="6907" max="6907" width="14.7109375" style="2" customWidth="1"/>
    <col min="6908" max="6908" width="12.42578125" style="2" customWidth="1"/>
    <col min="6909" max="6909" width="23.7109375" style="2" customWidth="1"/>
    <col min="6910" max="6911" width="15.5703125" style="2" customWidth="1"/>
    <col min="6912" max="7158" width="9.140625" style="2"/>
    <col min="7159" max="7159" width="5.85546875" style="2" customWidth="1"/>
    <col min="7160" max="7160" width="8.140625" style="2" customWidth="1"/>
    <col min="7161" max="7161" width="48" style="2" customWidth="1"/>
    <col min="7162" max="7162" width="22.5703125" style="2" customWidth="1"/>
    <col min="7163" max="7163" width="14.7109375" style="2" customWidth="1"/>
    <col min="7164" max="7164" width="12.42578125" style="2" customWidth="1"/>
    <col min="7165" max="7165" width="23.7109375" style="2" customWidth="1"/>
    <col min="7166" max="7167" width="15.5703125" style="2" customWidth="1"/>
    <col min="7168" max="7414" width="9.140625" style="2"/>
    <col min="7415" max="7415" width="5.85546875" style="2" customWidth="1"/>
    <col min="7416" max="7416" width="8.140625" style="2" customWidth="1"/>
    <col min="7417" max="7417" width="48" style="2" customWidth="1"/>
    <col min="7418" max="7418" width="22.5703125" style="2" customWidth="1"/>
    <col min="7419" max="7419" width="14.7109375" style="2" customWidth="1"/>
    <col min="7420" max="7420" width="12.42578125" style="2" customWidth="1"/>
    <col min="7421" max="7421" width="23.7109375" style="2" customWidth="1"/>
    <col min="7422" max="7423" width="15.5703125" style="2" customWidth="1"/>
    <col min="7424" max="7670" width="9.140625" style="2"/>
    <col min="7671" max="7671" width="5.85546875" style="2" customWidth="1"/>
    <col min="7672" max="7672" width="8.140625" style="2" customWidth="1"/>
    <col min="7673" max="7673" width="48" style="2" customWidth="1"/>
    <col min="7674" max="7674" width="22.5703125" style="2" customWidth="1"/>
    <col min="7675" max="7675" width="14.7109375" style="2" customWidth="1"/>
    <col min="7676" max="7676" width="12.42578125" style="2" customWidth="1"/>
    <col min="7677" max="7677" width="23.7109375" style="2" customWidth="1"/>
    <col min="7678" max="7679" width="15.5703125" style="2" customWidth="1"/>
    <col min="7680" max="7926" width="9.140625" style="2"/>
    <col min="7927" max="7927" width="5.85546875" style="2" customWidth="1"/>
    <col min="7928" max="7928" width="8.140625" style="2" customWidth="1"/>
    <col min="7929" max="7929" width="48" style="2" customWidth="1"/>
    <col min="7930" max="7930" width="22.5703125" style="2" customWidth="1"/>
    <col min="7931" max="7931" width="14.7109375" style="2" customWidth="1"/>
    <col min="7932" max="7932" width="12.42578125" style="2" customWidth="1"/>
    <col min="7933" max="7933" width="23.7109375" style="2" customWidth="1"/>
    <col min="7934" max="7935" width="15.5703125" style="2" customWidth="1"/>
    <col min="7936" max="8182" width="9.140625" style="2"/>
    <col min="8183" max="8183" width="5.85546875" style="2" customWidth="1"/>
    <col min="8184" max="8184" width="8.140625" style="2" customWidth="1"/>
    <col min="8185" max="8185" width="48" style="2" customWidth="1"/>
    <col min="8186" max="8186" width="22.5703125" style="2" customWidth="1"/>
    <col min="8187" max="8187" width="14.7109375" style="2" customWidth="1"/>
    <col min="8188" max="8188" width="12.42578125" style="2" customWidth="1"/>
    <col min="8189" max="8189" width="23.7109375" style="2" customWidth="1"/>
    <col min="8190" max="8191" width="15.5703125" style="2" customWidth="1"/>
    <col min="8192" max="8438" width="9.140625" style="2"/>
    <col min="8439" max="8439" width="5.85546875" style="2" customWidth="1"/>
    <col min="8440" max="8440" width="8.140625" style="2" customWidth="1"/>
    <col min="8441" max="8441" width="48" style="2" customWidth="1"/>
    <col min="8442" max="8442" width="22.5703125" style="2" customWidth="1"/>
    <col min="8443" max="8443" width="14.7109375" style="2" customWidth="1"/>
    <col min="8444" max="8444" width="12.42578125" style="2" customWidth="1"/>
    <col min="8445" max="8445" width="23.7109375" style="2" customWidth="1"/>
    <col min="8446" max="8447" width="15.5703125" style="2" customWidth="1"/>
    <col min="8448" max="8694" width="9.140625" style="2"/>
    <col min="8695" max="8695" width="5.85546875" style="2" customWidth="1"/>
    <col min="8696" max="8696" width="8.140625" style="2" customWidth="1"/>
    <col min="8697" max="8697" width="48" style="2" customWidth="1"/>
    <col min="8698" max="8698" width="22.5703125" style="2" customWidth="1"/>
    <col min="8699" max="8699" width="14.7109375" style="2" customWidth="1"/>
    <col min="8700" max="8700" width="12.42578125" style="2" customWidth="1"/>
    <col min="8701" max="8701" width="23.7109375" style="2" customWidth="1"/>
    <col min="8702" max="8703" width="15.5703125" style="2" customWidth="1"/>
    <col min="8704" max="8950" width="9.140625" style="2"/>
    <col min="8951" max="8951" width="5.85546875" style="2" customWidth="1"/>
    <col min="8952" max="8952" width="8.140625" style="2" customWidth="1"/>
    <col min="8953" max="8953" width="48" style="2" customWidth="1"/>
    <col min="8954" max="8954" width="22.5703125" style="2" customWidth="1"/>
    <col min="8955" max="8955" width="14.7109375" style="2" customWidth="1"/>
    <col min="8956" max="8956" width="12.42578125" style="2" customWidth="1"/>
    <col min="8957" max="8957" width="23.7109375" style="2" customWidth="1"/>
    <col min="8958" max="8959" width="15.5703125" style="2" customWidth="1"/>
    <col min="8960" max="9206" width="9.140625" style="2"/>
    <col min="9207" max="9207" width="5.85546875" style="2" customWidth="1"/>
    <col min="9208" max="9208" width="8.140625" style="2" customWidth="1"/>
    <col min="9209" max="9209" width="48" style="2" customWidth="1"/>
    <col min="9210" max="9210" width="22.5703125" style="2" customWidth="1"/>
    <col min="9211" max="9211" width="14.7109375" style="2" customWidth="1"/>
    <col min="9212" max="9212" width="12.42578125" style="2" customWidth="1"/>
    <col min="9213" max="9213" width="23.7109375" style="2" customWidth="1"/>
    <col min="9214" max="9215" width="15.5703125" style="2" customWidth="1"/>
    <col min="9216" max="9462" width="9.140625" style="2"/>
    <col min="9463" max="9463" width="5.85546875" style="2" customWidth="1"/>
    <col min="9464" max="9464" width="8.140625" style="2" customWidth="1"/>
    <col min="9465" max="9465" width="48" style="2" customWidth="1"/>
    <col min="9466" max="9466" width="22.5703125" style="2" customWidth="1"/>
    <col min="9467" max="9467" width="14.7109375" style="2" customWidth="1"/>
    <col min="9468" max="9468" width="12.42578125" style="2" customWidth="1"/>
    <col min="9469" max="9469" width="23.7109375" style="2" customWidth="1"/>
    <col min="9470" max="9471" width="15.5703125" style="2" customWidth="1"/>
    <col min="9472" max="9718" width="9.140625" style="2"/>
    <col min="9719" max="9719" width="5.85546875" style="2" customWidth="1"/>
    <col min="9720" max="9720" width="8.140625" style="2" customWidth="1"/>
    <col min="9721" max="9721" width="48" style="2" customWidth="1"/>
    <col min="9722" max="9722" width="22.5703125" style="2" customWidth="1"/>
    <col min="9723" max="9723" width="14.7109375" style="2" customWidth="1"/>
    <col min="9724" max="9724" width="12.42578125" style="2" customWidth="1"/>
    <col min="9725" max="9725" width="23.7109375" style="2" customWidth="1"/>
    <col min="9726" max="9727" width="15.5703125" style="2" customWidth="1"/>
    <col min="9728" max="9974" width="9.140625" style="2"/>
    <col min="9975" max="9975" width="5.85546875" style="2" customWidth="1"/>
    <col min="9976" max="9976" width="8.140625" style="2" customWidth="1"/>
    <col min="9977" max="9977" width="48" style="2" customWidth="1"/>
    <col min="9978" max="9978" width="22.5703125" style="2" customWidth="1"/>
    <col min="9979" max="9979" width="14.7109375" style="2" customWidth="1"/>
    <col min="9980" max="9980" width="12.42578125" style="2" customWidth="1"/>
    <col min="9981" max="9981" width="23.7109375" style="2" customWidth="1"/>
    <col min="9982" max="9983" width="15.5703125" style="2" customWidth="1"/>
    <col min="9984" max="10230" width="9.140625" style="2"/>
    <col min="10231" max="10231" width="5.85546875" style="2" customWidth="1"/>
    <col min="10232" max="10232" width="8.140625" style="2" customWidth="1"/>
    <col min="10233" max="10233" width="48" style="2" customWidth="1"/>
    <col min="10234" max="10234" width="22.5703125" style="2" customWidth="1"/>
    <col min="10235" max="10235" width="14.7109375" style="2" customWidth="1"/>
    <col min="10236" max="10236" width="12.42578125" style="2" customWidth="1"/>
    <col min="10237" max="10237" width="23.7109375" style="2" customWidth="1"/>
    <col min="10238" max="10239" width="15.5703125" style="2" customWidth="1"/>
    <col min="10240" max="10486" width="9.140625" style="2"/>
    <col min="10487" max="10487" width="5.85546875" style="2" customWidth="1"/>
    <col min="10488" max="10488" width="8.140625" style="2" customWidth="1"/>
    <col min="10489" max="10489" width="48" style="2" customWidth="1"/>
    <col min="10490" max="10490" width="22.5703125" style="2" customWidth="1"/>
    <col min="10491" max="10491" width="14.7109375" style="2" customWidth="1"/>
    <col min="10492" max="10492" width="12.42578125" style="2" customWidth="1"/>
    <col min="10493" max="10493" width="23.7109375" style="2" customWidth="1"/>
    <col min="10494" max="10495" width="15.5703125" style="2" customWidth="1"/>
    <col min="10496" max="10742" width="9.140625" style="2"/>
    <col min="10743" max="10743" width="5.85546875" style="2" customWidth="1"/>
    <col min="10744" max="10744" width="8.140625" style="2" customWidth="1"/>
    <col min="10745" max="10745" width="48" style="2" customWidth="1"/>
    <col min="10746" max="10746" width="22.5703125" style="2" customWidth="1"/>
    <col min="10747" max="10747" width="14.7109375" style="2" customWidth="1"/>
    <col min="10748" max="10748" width="12.42578125" style="2" customWidth="1"/>
    <col min="10749" max="10749" width="23.7109375" style="2" customWidth="1"/>
    <col min="10750" max="10751" width="15.5703125" style="2" customWidth="1"/>
    <col min="10752" max="10998" width="9.140625" style="2"/>
    <col min="10999" max="10999" width="5.85546875" style="2" customWidth="1"/>
    <col min="11000" max="11000" width="8.140625" style="2" customWidth="1"/>
    <col min="11001" max="11001" width="48" style="2" customWidth="1"/>
    <col min="11002" max="11002" width="22.5703125" style="2" customWidth="1"/>
    <col min="11003" max="11003" width="14.7109375" style="2" customWidth="1"/>
    <col min="11004" max="11004" width="12.42578125" style="2" customWidth="1"/>
    <col min="11005" max="11005" width="23.7109375" style="2" customWidth="1"/>
    <col min="11006" max="11007" width="15.5703125" style="2" customWidth="1"/>
    <col min="11008" max="11254" width="9.140625" style="2"/>
    <col min="11255" max="11255" width="5.85546875" style="2" customWidth="1"/>
    <col min="11256" max="11256" width="8.140625" style="2" customWidth="1"/>
    <col min="11257" max="11257" width="48" style="2" customWidth="1"/>
    <col min="11258" max="11258" width="22.5703125" style="2" customWidth="1"/>
    <col min="11259" max="11259" width="14.7109375" style="2" customWidth="1"/>
    <col min="11260" max="11260" width="12.42578125" style="2" customWidth="1"/>
    <col min="11261" max="11261" width="23.7109375" style="2" customWidth="1"/>
    <col min="11262" max="11263" width="15.5703125" style="2" customWidth="1"/>
    <col min="11264" max="11510" width="9.140625" style="2"/>
    <col min="11511" max="11511" width="5.85546875" style="2" customWidth="1"/>
    <col min="11512" max="11512" width="8.140625" style="2" customWidth="1"/>
    <col min="11513" max="11513" width="48" style="2" customWidth="1"/>
    <col min="11514" max="11514" width="22.5703125" style="2" customWidth="1"/>
    <col min="11515" max="11515" width="14.7109375" style="2" customWidth="1"/>
    <col min="11516" max="11516" width="12.42578125" style="2" customWidth="1"/>
    <col min="11517" max="11517" width="23.7109375" style="2" customWidth="1"/>
    <col min="11518" max="11519" width="15.5703125" style="2" customWidth="1"/>
    <col min="11520" max="11766" width="9.140625" style="2"/>
    <col min="11767" max="11767" width="5.85546875" style="2" customWidth="1"/>
    <col min="11768" max="11768" width="8.140625" style="2" customWidth="1"/>
    <col min="11769" max="11769" width="48" style="2" customWidth="1"/>
    <col min="11770" max="11770" width="22.5703125" style="2" customWidth="1"/>
    <col min="11771" max="11771" width="14.7109375" style="2" customWidth="1"/>
    <col min="11772" max="11772" width="12.42578125" style="2" customWidth="1"/>
    <col min="11773" max="11773" width="23.7109375" style="2" customWidth="1"/>
    <col min="11774" max="11775" width="15.5703125" style="2" customWidth="1"/>
    <col min="11776" max="12022" width="9.140625" style="2"/>
    <col min="12023" max="12023" width="5.85546875" style="2" customWidth="1"/>
    <col min="12024" max="12024" width="8.140625" style="2" customWidth="1"/>
    <col min="12025" max="12025" width="48" style="2" customWidth="1"/>
    <col min="12026" max="12026" width="22.5703125" style="2" customWidth="1"/>
    <col min="12027" max="12027" width="14.7109375" style="2" customWidth="1"/>
    <col min="12028" max="12028" width="12.42578125" style="2" customWidth="1"/>
    <col min="12029" max="12029" width="23.7109375" style="2" customWidth="1"/>
    <col min="12030" max="12031" width="15.5703125" style="2" customWidth="1"/>
    <col min="12032" max="12278" width="9.140625" style="2"/>
    <col min="12279" max="12279" width="5.85546875" style="2" customWidth="1"/>
    <col min="12280" max="12280" width="8.140625" style="2" customWidth="1"/>
    <col min="12281" max="12281" width="48" style="2" customWidth="1"/>
    <col min="12282" max="12282" width="22.5703125" style="2" customWidth="1"/>
    <col min="12283" max="12283" width="14.7109375" style="2" customWidth="1"/>
    <col min="12284" max="12284" width="12.42578125" style="2" customWidth="1"/>
    <col min="12285" max="12285" width="23.7109375" style="2" customWidth="1"/>
    <col min="12286" max="12287" width="15.5703125" style="2" customWidth="1"/>
    <col min="12288" max="12534" width="9.140625" style="2"/>
    <col min="12535" max="12535" width="5.85546875" style="2" customWidth="1"/>
    <col min="12536" max="12536" width="8.140625" style="2" customWidth="1"/>
    <col min="12537" max="12537" width="48" style="2" customWidth="1"/>
    <col min="12538" max="12538" width="22.5703125" style="2" customWidth="1"/>
    <col min="12539" max="12539" width="14.7109375" style="2" customWidth="1"/>
    <col min="12540" max="12540" width="12.42578125" style="2" customWidth="1"/>
    <col min="12541" max="12541" width="23.7109375" style="2" customWidth="1"/>
    <col min="12542" max="12543" width="15.5703125" style="2" customWidth="1"/>
    <col min="12544" max="12790" width="9.140625" style="2"/>
    <col min="12791" max="12791" width="5.85546875" style="2" customWidth="1"/>
    <col min="12792" max="12792" width="8.140625" style="2" customWidth="1"/>
    <col min="12793" max="12793" width="48" style="2" customWidth="1"/>
    <col min="12794" max="12794" width="22.5703125" style="2" customWidth="1"/>
    <col min="12795" max="12795" width="14.7109375" style="2" customWidth="1"/>
    <col min="12796" max="12796" width="12.42578125" style="2" customWidth="1"/>
    <col min="12797" max="12797" width="23.7109375" style="2" customWidth="1"/>
    <col min="12798" max="12799" width="15.5703125" style="2" customWidth="1"/>
    <col min="12800" max="13046" width="9.140625" style="2"/>
    <col min="13047" max="13047" width="5.85546875" style="2" customWidth="1"/>
    <col min="13048" max="13048" width="8.140625" style="2" customWidth="1"/>
    <col min="13049" max="13049" width="48" style="2" customWidth="1"/>
    <col min="13050" max="13050" width="22.5703125" style="2" customWidth="1"/>
    <col min="13051" max="13051" width="14.7109375" style="2" customWidth="1"/>
    <col min="13052" max="13052" width="12.42578125" style="2" customWidth="1"/>
    <col min="13053" max="13053" width="23.7109375" style="2" customWidth="1"/>
    <col min="13054" max="13055" width="15.5703125" style="2" customWidth="1"/>
    <col min="13056" max="13302" width="9.140625" style="2"/>
    <col min="13303" max="13303" width="5.85546875" style="2" customWidth="1"/>
    <col min="13304" max="13304" width="8.140625" style="2" customWidth="1"/>
    <col min="13305" max="13305" width="48" style="2" customWidth="1"/>
    <col min="13306" max="13306" width="22.5703125" style="2" customWidth="1"/>
    <col min="13307" max="13307" width="14.7109375" style="2" customWidth="1"/>
    <col min="13308" max="13308" width="12.42578125" style="2" customWidth="1"/>
    <col min="13309" max="13309" width="23.7109375" style="2" customWidth="1"/>
    <col min="13310" max="13311" width="15.5703125" style="2" customWidth="1"/>
    <col min="13312" max="13558" width="9.140625" style="2"/>
    <col min="13559" max="13559" width="5.85546875" style="2" customWidth="1"/>
    <col min="13560" max="13560" width="8.140625" style="2" customWidth="1"/>
    <col min="13561" max="13561" width="48" style="2" customWidth="1"/>
    <col min="13562" max="13562" width="22.5703125" style="2" customWidth="1"/>
    <col min="13563" max="13563" width="14.7109375" style="2" customWidth="1"/>
    <col min="13564" max="13564" width="12.42578125" style="2" customWidth="1"/>
    <col min="13565" max="13565" width="23.7109375" style="2" customWidth="1"/>
    <col min="13566" max="13567" width="15.5703125" style="2" customWidth="1"/>
    <col min="13568" max="13814" width="9.140625" style="2"/>
    <col min="13815" max="13815" width="5.85546875" style="2" customWidth="1"/>
    <col min="13816" max="13816" width="8.140625" style="2" customWidth="1"/>
    <col min="13817" max="13817" width="48" style="2" customWidth="1"/>
    <col min="13818" max="13818" width="22.5703125" style="2" customWidth="1"/>
    <col min="13819" max="13819" width="14.7109375" style="2" customWidth="1"/>
    <col min="13820" max="13820" width="12.42578125" style="2" customWidth="1"/>
    <col min="13821" max="13821" width="23.7109375" style="2" customWidth="1"/>
    <col min="13822" max="13823" width="15.5703125" style="2" customWidth="1"/>
    <col min="13824" max="14070" width="9.140625" style="2"/>
    <col min="14071" max="14071" width="5.85546875" style="2" customWidth="1"/>
    <col min="14072" max="14072" width="8.140625" style="2" customWidth="1"/>
    <col min="14073" max="14073" width="48" style="2" customWidth="1"/>
    <col min="14074" max="14074" width="22.5703125" style="2" customWidth="1"/>
    <col min="14075" max="14075" width="14.7109375" style="2" customWidth="1"/>
    <col min="14076" max="14076" width="12.42578125" style="2" customWidth="1"/>
    <col min="14077" max="14077" width="23.7109375" style="2" customWidth="1"/>
    <col min="14078" max="14079" width="15.5703125" style="2" customWidth="1"/>
    <col min="14080" max="14326" width="9.140625" style="2"/>
    <col min="14327" max="14327" width="5.85546875" style="2" customWidth="1"/>
    <col min="14328" max="14328" width="8.140625" style="2" customWidth="1"/>
    <col min="14329" max="14329" width="48" style="2" customWidth="1"/>
    <col min="14330" max="14330" width="22.5703125" style="2" customWidth="1"/>
    <col min="14331" max="14331" width="14.7109375" style="2" customWidth="1"/>
    <col min="14332" max="14332" width="12.42578125" style="2" customWidth="1"/>
    <col min="14333" max="14333" width="23.7109375" style="2" customWidth="1"/>
    <col min="14334" max="14335" width="15.5703125" style="2" customWidth="1"/>
    <col min="14336" max="14582" width="9.140625" style="2"/>
    <col min="14583" max="14583" width="5.85546875" style="2" customWidth="1"/>
    <col min="14584" max="14584" width="8.140625" style="2" customWidth="1"/>
    <col min="14585" max="14585" width="48" style="2" customWidth="1"/>
    <col min="14586" max="14586" width="22.5703125" style="2" customWidth="1"/>
    <col min="14587" max="14587" width="14.7109375" style="2" customWidth="1"/>
    <col min="14588" max="14588" width="12.42578125" style="2" customWidth="1"/>
    <col min="14589" max="14589" width="23.7109375" style="2" customWidth="1"/>
    <col min="14590" max="14591" width="15.5703125" style="2" customWidth="1"/>
    <col min="14592" max="14838" width="9.140625" style="2"/>
    <col min="14839" max="14839" width="5.85546875" style="2" customWidth="1"/>
    <col min="14840" max="14840" width="8.140625" style="2" customWidth="1"/>
    <col min="14841" max="14841" width="48" style="2" customWidth="1"/>
    <col min="14842" max="14842" width="22.5703125" style="2" customWidth="1"/>
    <col min="14843" max="14843" width="14.7109375" style="2" customWidth="1"/>
    <col min="14844" max="14844" width="12.42578125" style="2" customWidth="1"/>
    <col min="14845" max="14845" width="23.7109375" style="2" customWidth="1"/>
    <col min="14846" max="14847" width="15.5703125" style="2" customWidth="1"/>
    <col min="14848" max="15094" width="9.140625" style="2"/>
    <col min="15095" max="15095" width="5.85546875" style="2" customWidth="1"/>
    <col min="15096" max="15096" width="8.140625" style="2" customWidth="1"/>
    <col min="15097" max="15097" width="48" style="2" customWidth="1"/>
    <col min="15098" max="15098" width="22.5703125" style="2" customWidth="1"/>
    <col min="15099" max="15099" width="14.7109375" style="2" customWidth="1"/>
    <col min="15100" max="15100" width="12.42578125" style="2" customWidth="1"/>
    <col min="15101" max="15101" width="23.7109375" style="2" customWidth="1"/>
    <col min="15102" max="15103" width="15.5703125" style="2" customWidth="1"/>
    <col min="15104" max="15350" width="9.140625" style="2"/>
    <col min="15351" max="15351" width="5.85546875" style="2" customWidth="1"/>
    <col min="15352" max="15352" width="8.140625" style="2" customWidth="1"/>
    <col min="15353" max="15353" width="48" style="2" customWidth="1"/>
    <col min="15354" max="15354" width="22.5703125" style="2" customWidth="1"/>
    <col min="15355" max="15355" width="14.7109375" style="2" customWidth="1"/>
    <col min="15356" max="15356" width="12.42578125" style="2" customWidth="1"/>
    <col min="15357" max="15357" width="23.7109375" style="2" customWidth="1"/>
    <col min="15358" max="15359" width="15.5703125" style="2" customWidth="1"/>
    <col min="15360" max="15606" width="9.140625" style="2"/>
    <col min="15607" max="15607" width="5.85546875" style="2" customWidth="1"/>
    <col min="15608" max="15608" width="8.140625" style="2" customWidth="1"/>
    <col min="15609" max="15609" width="48" style="2" customWidth="1"/>
    <col min="15610" max="15610" width="22.5703125" style="2" customWidth="1"/>
    <col min="15611" max="15611" width="14.7109375" style="2" customWidth="1"/>
    <col min="15612" max="15612" width="12.42578125" style="2" customWidth="1"/>
    <col min="15613" max="15613" width="23.7109375" style="2" customWidth="1"/>
    <col min="15614" max="15615" width="15.5703125" style="2" customWidth="1"/>
    <col min="15616" max="15862" width="9.140625" style="2"/>
    <col min="15863" max="15863" width="5.85546875" style="2" customWidth="1"/>
    <col min="15864" max="15864" width="8.140625" style="2" customWidth="1"/>
    <col min="15865" max="15865" width="48" style="2" customWidth="1"/>
    <col min="15866" max="15866" width="22.5703125" style="2" customWidth="1"/>
    <col min="15867" max="15867" width="14.7109375" style="2" customWidth="1"/>
    <col min="15868" max="15868" width="12.42578125" style="2" customWidth="1"/>
    <col min="15869" max="15869" width="23.7109375" style="2" customWidth="1"/>
    <col min="15870" max="15871" width="15.5703125" style="2" customWidth="1"/>
    <col min="15872" max="16118" width="9.140625" style="2"/>
    <col min="16119" max="16119" width="5.85546875" style="2" customWidth="1"/>
    <col min="16120" max="16120" width="8.140625" style="2" customWidth="1"/>
    <col min="16121" max="16121" width="48" style="2" customWidth="1"/>
    <col min="16122" max="16122" width="22.5703125" style="2" customWidth="1"/>
    <col min="16123" max="16123" width="14.7109375" style="2" customWidth="1"/>
    <col min="16124" max="16124" width="12.42578125" style="2" customWidth="1"/>
    <col min="16125" max="16125" width="23.7109375" style="2" customWidth="1"/>
    <col min="16126" max="16127" width="15.5703125" style="2" customWidth="1"/>
    <col min="16128" max="16372" width="9.140625" style="2"/>
    <col min="16373" max="16384" width="8.85546875" style="2" customWidth="1"/>
  </cols>
  <sheetData>
    <row r="1" spans="1:5" s="31" customFormat="1" x14ac:dyDescent="0.25">
      <c r="C1" s="61"/>
    </row>
    <row r="2" spans="1:5" s="37" customFormat="1" ht="62.25" customHeight="1" x14ac:dyDescent="0.25">
      <c r="B2" s="118" t="s">
        <v>113</v>
      </c>
      <c r="C2" s="119"/>
    </row>
    <row r="3" spans="1:5" s="37" customFormat="1" ht="18.75" x14ac:dyDescent="0.3">
      <c r="A3" s="62"/>
      <c r="B3" s="63"/>
      <c r="C3" s="64"/>
    </row>
    <row r="4" spans="1:5" s="31" customFormat="1" ht="44.45" customHeight="1" x14ac:dyDescent="0.25">
      <c r="A4" s="65">
        <v>1</v>
      </c>
      <c r="B4" s="66" t="s">
        <v>67</v>
      </c>
      <c r="C4" s="92">
        <v>967176.54</v>
      </c>
    </row>
    <row r="5" spans="1:5" s="31" customFormat="1" ht="44.45" customHeight="1" x14ac:dyDescent="0.25">
      <c r="A5" s="65">
        <v>2</v>
      </c>
      <c r="B5" s="66" t="s">
        <v>95</v>
      </c>
      <c r="C5" s="92">
        <f>500*12</f>
        <v>6000</v>
      </c>
    </row>
    <row r="6" spans="1:5" s="31" customFormat="1" ht="44.45" customHeight="1" x14ac:dyDescent="0.25">
      <c r="A6" s="65">
        <v>3</v>
      </c>
      <c r="B6" s="66" t="s">
        <v>96</v>
      </c>
      <c r="C6" s="92">
        <v>5500</v>
      </c>
    </row>
    <row r="7" spans="1:5" s="31" customFormat="1" ht="39" customHeight="1" x14ac:dyDescent="0.25">
      <c r="A7" s="67">
        <v>4</v>
      </c>
      <c r="B7" s="66" t="s">
        <v>68</v>
      </c>
      <c r="C7" s="93">
        <v>926242.21</v>
      </c>
    </row>
    <row r="8" spans="1:5" s="31" customFormat="1" ht="32.450000000000003" customHeight="1" x14ac:dyDescent="0.25">
      <c r="A8" s="67">
        <v>5</v>
      </c>
      <c r="B8" s="66" t="s">
        <v>69</v>
      </c>
      <c r="C8" s="93">
        <f>C4-C7</f>
        <v>40934.330000000075</v>
      </c>
    </row>
    <row r="9" spans="1:5" s="31" customFormat="1" ht="32.450000000000003" customHeight="1" x14ac:dyDescent="0.25">
      <c r="A9" s="67">
        <v>6</v>
      </c>
      <c r="B9" s="66" t="s">
        <v>70</v>
      </c>
      <c r="C9" s="105">
        <v>1</v>
      </c>
    </row>
    <row r="10" spans="1:5" ht="53.45" customHeight="1" x14ac:dyDescent="0.25">
      <c r="A10" s="59" t="s">
        <v>0</v>
      </c>
      <c r="B10" s="59" t="s">
        <v>1</v>
      </c>
      <c r="C10" s="68" t="s">
        <v>71</v>
      </c>
      <c r="D10" s="69"/>
      <c r="E10" s="69"/>
    </row>
    <row r="11" spans="1:5" ht="51.75" customHeight="1" x14ac:dyDescent="0.25">
      <c r="A11" s="48">
        <v>1</v>
      </c>
      <c r="B11" s="20" t="s">
        <v>11</v>
      </c>
      <c r="C11" s="52">
        <f>янв!G8+фев!G8+мар!G8+апр!G8+май!G8+июнь!G8+июль!G8+авг!G8+сен!G8+окт!G8+ноя!G8+дек!G8</f>
        <v>49689.872000000018</v>
      </c>
    </row>
    <row r="12" spans="1:5" ht="46.5" customHeight="1" x14ac:dyDescent="0.25">
      <c r="A12" s="48">
        <f>A11+1</f>
        <v>2</v>
      </c>
      <c r="B12" s="20" t="s">
        <v>56</v>
      </c>
      <c r="C12" s="52">
        <f>янв!G9+фев!G9+мар!G9+апр!G9+май!G9+июнь!G9+июль!G9+авг!G9+сен!G9+окт!G9+ноя!G9+дек!G9</f>
        <v>3797.9520000000007</v>
      </c>
    </row>
    <row r="13" spans="1:5" ht="53.25" customHeight="1" x14ac:dyDescent="0.25">
      <c r="A13" s="48">
        <f>A12+1</f>
        <v>3</v>
      </c>
      <c r="B13" s="20" t="s">
        <v>43</v>
      </c>
      <c r="C13" s="52">
        <f>янв!G10+фев!G10+мар!G10+апр!G10+май!G10+июнь!G10+июль!G10+авг!G10+сен!G10+окт!G10+ноя!G10+дек!G10</f>
        <v>8031.0860000000002</v>
      </c>
    </row>
    <row r="14" spans="1:5" ht="50.25" customHeight="1" x14ac:dyDescent="0.25">
      <c r="A14" s="48">
        <f t="shared" ref="A14:A30" si="0">A13+1</f>
        <v>4</v>
      </c>
      <c r="B14" s="20" t="s">
        <v>14</v>
      </c>
      <c r="C14" s="52">
        <f>янв!G11+фев!G11+мар!G11+апр!G11+май!G11+июнь!G11+июль!G11+авг!G11+сен!G11+окт!G11+ноя!G11+дек!G11</f>
        <v>3323.208000000001</v>
      </c>
    </row>
    <row r="15" spans="1:5" ht="81" customHeight="1" x14ac:dyDescent="0.25">
      <c r="A15" s="48">
        <f t="shared" si="0"/>
        <v>5</v>
      </c>
      <c r="B15" s="20" t="s">
        <v>16</v>
      </c>
      <c r="C15" s="52">
        <f>янв!G12+фев!G12+мар!G12+апр!G12+май!G12+июнь!G12+июль!G12+авг!G12+сен!G12+окт!G12+ноя!G12+дек!G12</f>
        <v>1898.9760000000003</v>
      </c>
    </row>
    <row r="16" spans="1:5" ht="31.5" x14ac:dyDescent="0.25">
      <c r="A16" s="48">
        <f t="shared" si="0"/>
        <v>6</v>
      </c>
      <c r="B16" s="20" t="s">
        <v>19</v>
      </c>
      <c r="C16" s="52">
        <f>янв!G13+фев!G13+мар!G13+апр!G13+май!G13+июнь!G13+июль!G13+авг!G13+сен!G13+окт!G13+ноя!G13+дек!G13</f>
        <v>9930.0619999999981</v>
      </c>
    </row>
    <row r="17" spans="1:3" ht="54" customHeight="1" x14ac:dyDescent="0.25">
      <c r="A17" s="48">
        <f t="shared" si="0"/>
        <v>7</v>
      </c>
      <c r="B17" s="20" t="s">
        <v>57</v>
      </c>
      <c r="C17" s="52">
        <f>янв!G14+фев!G14+мар!G14+апр!G14+май!G14+июнь!G14+июль!G14+авг!G14+сен!G14+окт!G14+ноя!G14+дек!G14</f>
        <v>8980.5739999999987</v>
      </c>
    </row>
    <row r="18" spans="1:3" ht="56.25" customHeight="1" x14ac:dyDescent="0.25">
      <c r="A18" s="48">
        <f t="shared" si="0"/>
        <v>8</v>
      </c>
      <c r="B18" s="20" t="s">
        <v>23</v>
      </c>
      <c r="C18" s="52">
        <f>янв!G15+фев!G15+мар!G15+апр!G15+май!G15+июнь!G15+июль!G15+авг!G15+сен!G15+окт!G15+ноя!G15+дек!G15</f>
        <v>9455.3179999999993</v>
      </c>
    </row>
    <row r="19" spans="1:3" ht="33" customHeight="1" x14ac:dyDescent="0.25">
      <c r="A19" s="48">
        <f t="shared" si="0"/>
        <v>9</v>
      </c>
      <c r="B19" s="20" t="s">
        <v>24</v>
      </c>
      <c r="C19" s="52">
        <f>янв!G16+фев!G16+мар!G16+апр!G16+май!G16+июнь!G16+июль!G16+авг!G16+сен!G16+окт!G16+ноя!G16+дек!G16</f>
        <v>25557.051999999996</v>
      </c>
    </row>
    <row r="20" spans="1:3" ht="33" customHeight="1" x14ac:dyDescent="0.25">
      <c r="A20" s="48">
        <f t="shared" si="0"/>
        <v>10</v>
      </c>
      <c r="B20" s="20" t="s">
        <v>25</v>
      </c>
      <c r="C20" s="52">
        <f>янв!G17+фев!G17+мар!G17+апр!G17+май!G17+июнь!G17+июль!G17+авг!G17+сен!G17+окт!G17+ноя!G17+дек!G17</f>
        <v>21759.100000000002</v>
      </c>
    </row>
    <row r="21" spans="1:3" ht="41.25" customHeight="1" x14ac:dyDescent="0.25">
      <c r="A21" s="48">
        <f t="shared" si="0"/>
        <v>11</v>
      </c>
      <c r="B21" s="20" t="s">
        <v>26</v>
      </c>
      <c r="C21" s="52">
        <f>янв!G18+фев!G18+мар!G18+апр!G18+май!G18+июнь!G18+июль!G18+авг!G18+сен!G18+окт!G18+ноя!G18+дек!G18</f>
        <v>2373.7199999999998</v>
      </c>
    </row>
    <row r="22" spans="1:3" ht="66" customHeight="1" x14ac:dyDescent="0.25">
      <c r="A22" s="48">
        <f t="shared" si="0"/>
        <v>12</v>
      </c>
      <c r="B22" s="20" t="s">
        <v>28</v>
      </c>
      <c r="C22" s="52">
        <f>янв!G19+фев!G19+мар!G19+апр!G19+май!G19+июнь!G19+июль!G19+авг!G19+сен!G19+окт!G19+ноя!G19+дек!G19</f>
        <v>3797.9520000000007</v>
      </c>
    </row>
    <row r="23" spans="1:3" x14ac:dyDescent="0.25">
      <c r="A23" s="48">
        <f t="shared" si="0"/>
        <v>13</v>
      </c>
      <c r="B23" s="20" t="s">
        <v>29</v>
      </c>
      <c r="C23" s="52">
        <f>янв!G20+фев!G20+мар!G20+апр!G20+май!G20+июнь!G20+июль!G20+авг!G20+сен!G20+окт!G20+ноя!G20+дек!G20</f>
        <v>25082.308000000001</v>
      </c>
    </row>
    <row r="24" spans="1:3" ht="20.25" customHeight="1" x14ac:dyDescent="0.25">
      <c r="A24" s="48">
        <f t="shared" si="0"/>
        <v>14</v>
      </c>
      <c r="B24" s="70" t="s">
        <v>45</v>
      </c>
      <c r="C24" s="52">
        <f>янв!G21+фев!G21+мар!G21+апр!G21+май!G21+июнь!G21+июль!G21+авг!G21+сен!G21+окт!G21+ноя!G21+дек!G21</f>
        <v>100803.976</v>
      </c>
    </row>
    <row r="25" spans="1:3" ht="31.5" x14ac:dyDescent="0.25">
      <c r="A25" s="48">
        <f t="shared" si="0"/>
        <v>15</v>
      </c>
      <c r="B25" s="70" t="s">
        <v>63</v>
      </c>
      <c r="C25" s="52">
        <f>янв!G22+фев!G22+мар!G22+апр!G22+май!G22+июнь!G22+июль!G22+авг!G22+сен!G22+окт!G22+ноя!G22+дек!G22</f>
        <v>144796.91999999998</v>
      </c>
    </row>
    <row r="26" spans="1:3" x14ac:dyDescent="0.25">
      <c r="A26" s="48">
        <f t="shared" si="0"/>
        <v>16</v>
      </c>
      <c r="B26" s="71" t="s">
        <v>34</v>
      </c>
      <c r="C26" s="52">
        <f>янв!G23+фев!G23+мар!G23+апр!G23+май!G23+июнь!G23+июль!G23+авг!G23+сен!G23+окт!G23+ноя!G23+дек!G23</f>
        <v>151667.48480000001</v>
      </c>
    </row>
    <row r="27" spans="1:3" x14ac:dyDescent="0.25">
      <c r="A27" s="48">
        <f t="shared" si="0"/>
        <v>17</v>
      </c>
      <c r="B27" s="71" t="s">
        <v>36</v>
      </c>
      <c r="C27" s="52">
        <f>янв!G24+фев!G24+мар!G24+апр!G24+май!G24+июнь!G24+июль!G24+авг!G24+сен!G24+окт!G24+ноя!G24+дек!G24</f>
        <v>51114.103999999992</v>
      </c>
    </row>
    <row r="28" spans="1:3" x14ac:dyDescent="0.25">
      <c r="A28" s="48">
        <f t="shared" si="0"/>
        <v>18</v>
      </c>
      <c r="B28" s="71" t="s">
        <v>37</v>
      </c>
      <c r="C28" s="52">
        <f>янв!G25+фев!G25+мар!G25+апр!G25+май!G25+июнь!G25+июль!G25+авг!G25+сен!G25+окт!G25+ноя!G25+дек!G25</f>
        <v>6606.8540000000012</v>
      </c>
    </row>
    <row r="29" spans="1:3" ht="29.25" customHeight="1" x14ac:dyDescent="0.25">
      <c r="A29" s="48">
        <f t="shared" si="0"/>
        <v>19</v>
      </c>
      <c r="B29" s="72" t="s">
        <v>39</v>
      </c>
      <c r="C29" s="52">
        <f>янв!G26+фев!G26+мар!G26+апр!G26+май!G26+июнь!G26+июль!G26+авг!G26+сен!G26+окт!G26+ноя!G26+дек!G26</f>
        <v>62468.398000000008</v>
      </c>
    </row>
    <row r="30" spans="1:3" ht="31.5" x14ac:dyDescent="0.25">
      <c r="A30" s="48">
        <f t="shared" si="0"/>
        <v>20</v>
      </c>
      <c r="B30" s="20" t="s">
        <v>40</v>
      </c>
      <c r="C30" s="52">
        <f>янв!G27+фев!G27+мар!G27+апр!G27+май!G27+июнь!G27+июль!G27+авг!G27+сен!G27+окт!G27+ноя!G27+дек!G27</f>
        <v>120505.852</v>
      </c>
    </row>
    <row r="31" spans="1:3" s="47" customFormat="1" x14ac:dyDescent="0.25">
      <c r="A31" s="116" t="s">
        <v>42</v>
      </c>
      <c r="B31" s="116"/>
      <c r="C31" s="52">
        <f>SUM(C11:C30)</f>
        <v>811640.76879999996</v>
      </c>
    </row>
    <row r="32" spans="1:3" s="55" customFormat="1" x14ac:dyDescent="0.25">
      <c r="A32" s="60" t="s">
        <v>41</v>
      </c>
      <c r="B32" s="60"/>
      <c r="C32" s="52"/>
    </row>
    <row r="33" spans="1:4" ht="56.25" customHeight="1" x14ac:dyDescent="0.25">
      <c r="A33" s="59" t="s">
        <v>0</v>
      </c>
      <c r="B33" s="59" t="s">
        <v>1</v>
      </c>
      <c r="C33" s="68" t="s">
        <v>71</v>
      </c>
    </row>
    <row r="34" spans="1:4" ht="28.15" customHeight="1" x14ac:dyDescent="0.25">
      <c r="A34" s="48">
        <v>1</v>
      </c>
      <c r="B34" s="50" t="s">
        <v>58</v>
      </c>
      <c r="C34" s="52">
        <f>янв!G31+фев!G31+мар!G31+апр!G31+май!G31+июнь!G31+июль!G31+авг!G31+сен!G31+окт!G31+ноя!G31+дек!G31</f>
        <v>160600.06999999998</v>
      </c>
    </row>
    <row r="35" spans="1:4" ht="36.6" customHeight="1" x14ac:dyDescent="0.25">
      <c r="A35" s="48">
        <v>2</v>
      </c>
      <c r="B35" s="20" t="s">
        <v>7</v>
      </c>
      <c r="C35" s="52">
        <f>янв!G32+фев!G32+мар!G32+апр!G32+май!G32+июнь!G32+июль!G32+авг!G32+сен!G32+окт!G32+ноя!G32+дек!G32</f>
        <v>26316</v>
      </c>
    </row>
    <row r="36" spans="1:4" ht="34.5" customHeight="1" x14ac:dyDescent="0.25">
      <c r="A36" s="48">
        <f>A35+1</f>
        <v>3</v>
      </c>
      <c r="B36" s="20" t="s">
        <v>10</v>
      </c>
      <c r="C36" s="52">
        <f>янв!G33+фев!G33+мар!G33+апр!G33+май!G33+июнь!G33+июль!G33+авг!G33+сен!G33+окт!G33+ноя!G33+дек!G33</f>
        <v>18990</v>
      </c>
    </row>
    <row r="37" spans="1:4" s="53" customFormat="1" x14ac:dyDescent="0.25">
      <c r="A37" s="117" t="s">
        <v>42</v>
      </c>
      <c r="B37" s="117"/>
      <c r="C37" s="52">
        <f>SUM(C34:C36)</f>
        <v>205906.06999999998</v>
      </c>
    </row>
    <row r="38" spans="1:4" s="47" customFormat="1" x14ac:dyDescent="0.25">
      <c r="A38" s="116" t="s">
        <v>55</v>
      </c>
      <c r="B38" s="116"/>
      <c r="C38" s="52">
        <f>C31+C37</f>
        <v>1017546.8387999999</v>
      </c>
    </row>
    <row r="39" spans="1:4" s="55" customFormat="1" ht="19.149999999999999" customHeight="1" x14ac:dyDescent="0.3">
      <c r="A39" s="73"/>
      <c r="B39" s="74" t="s">
        <v>72</v>
      </c>
      <c r="C39" s="75">
        <f>C4-C38+C5</f>
        <v>-44370.298799999873</v>
      </c>
    </row>
    <row r="40" spans="1:4" s="55" customFormat="1" ht="22.5" customHeight="1" x14ac:dyDescent="0.3">
      <c r="A40" s="76"/>
      <c r="B40" s="77"/>
      <c r="C40" s="78"/>
    </row>
    <row r="41" spans="1:4" s="55" customFormat="1" ht="28.5" customHeight="1" x14ac:dyDescent="0.3">
      <c r="A41" s="76"/>
      <c r="B41" s="77"/>
      <c r="C41" s="78"/>
    </row>
    <row r="42" spans="1:4" s="55" customFormat="1" ht="24" customHeight="1" x14ac:dyDescent="0.3">
      <c r="A42" s="79"/>
      <c r="B42" s="77"/>
      <c r="C42" s="78"/>
    </row>
    <row r="43" spans="1:4" s="55" customFormat="1" ht="22.5" customHeight="1" x14ac:dyDescent="0.3">
      <c r="A43" s="79"/>
      <c r="B43" s="77"/>
      <c r="C43" s="78"/>
    </row>
    <row r="44" spans="1:4" s="83" customFormat="1" x14ac:dyDescent="0.25">
      <c r="A44" s="80"/>
      <c r="B44" s="81"/>
      <c r="C44" s="82"/>
    </row>
    <row r="45" spans="1:4" s="83" customFormat="1" ht="37.9" customHeight="1" x14ac:dyDescent="0.3">
      <c r="A45" s="84"/>
      <c r="B45" s="84"/>
      <c r="C45" s="85"/>
      <c r="D45" s="86"/>
    </row>
    <row r="46" spans="1:4" s="55" customFormat="1" ht="18.75" x14ac:dyDescent="0.3">
      <c r="A46" s="87"/>
      <c r="B46" s="87"/>
      <c r="C46" s="88"/>
      <c r="D46" s="87"/>
    </row>
    <row r="47" spans="1:4" s="55" customFormat="1" ht="18.75" x14ac:dyDescent="0.3">
      <c r="A47" s="87"/>
      <c r="B47" s="87"/>
      <c r="C47" s="88"/>
      <c r="D47" s="87"/>
    </row>
    <row r="48" spans="1:4" s="55" customFormat="1" ht="18.75" x14ac:dyDescent="0.3">
      <c r="A48" s="87"/>
      <c r="B48" s="87"/>
      <c r="C48" s="88"/>
      <c r="D48" s="87"/>
    </row>
    <row r="49" spans="1:4" s="55" customFormat="1" ht="18.75" x14ac:dyDescent="0.3">
      <c r="A49" s="87"/>
      <c r="B49" s="87"/>
      <c r="C49" s="88"/>
      <c r="D49" s="87"/>
    </row>
    <row r="50" spans="1:4" s="55" customFormat="1" ht="18.75" x14ac:dyDescent="0.3">
      <c r="A50" s="87"/>
      <c r="B50" s="87"/>
      <c r="C50" s="88"/>
      <c r="D50" s="87"/>
    </row>
    <row r="51" spans="1:4" s="55" customFormat="1" x14ac:dyDescent="0.25">
      <c r="C51" s="89"/>
    </row>
    <row r="52" spans="1:4" s="55" customFormat="1" x14ac:dyDescent="0.25">
      <c r="C52" s="89"/>
    </row>
    <row r="53" spans="1:4" s="55" customFormat="1" x14ac:dyDescent="0.25">
      <c r="C53" s="89"/>
    </row>
    <row r="54" spans="1:4" s="55" customFormat="1" x14ac:dyDescent="0.25">
      <c r="C54" s="89"/>
    </row>
    <row r="55" spans="1:4" s="55" customFormat="1" x14ac:dyDescent="0.25">
      <c r="C55" s="89"/>
    </row>
    <row r="56" spans="1:4" s="55" customFormat="1" x14ac:dyDescent="0.25">
      <c r="C56" s="89"/>
    </row>
  </sheetData>
  <mergeCells count="4">
    <mergeCell ref="A38:B38"/>
    <mergeCell ref="A31:B31"/>
    <mergeCell ref="A37:B37"/>
    <mergeCell ref="B2:C2"/>
  </mergeCells>
  <pageMargins left="0.70866141732283472" right="0.70866141732283472" top="0.23622047244094491" bottom="0.15748031496062992" header="0.15748031496062992" footer="0.15748031496062992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8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77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4"/>
      <c r="E3" s="94"/>
      <c r="F3" s="94"/>
      <c r="G3" s="90">
        <v>44620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66</v>
      </c>
      <c r="C27" s="13" t="s">
        <v>12</v>
      </c>
      <c r="D27" s="14">
        <v>2.46</v>
      </c>
      <c r="E27" s="13">
        <v>3956.2</v>
      </c>
      <c r="F27" s="10" t="s">
        <v>21</v>
      </c>
      <c r="G27" s="8">
        <f t="shared" si="0"/>
        <v>9732.2519999999986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67512.538799999995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f>2405.89+1784.14</f>
        <v>4190.03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4190.03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71702.568799999994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76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78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3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80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5"/>
      <c r="E3" s="95"/>
      <c r="F3" s="95"/>
      <c r="G3" s="90">
        <v>44651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66</v>
      </c>
      <c r="C27" s="13" t="s">
        <v>12</v>
      </c>
      <c r="D27" s="14">
        <v>2.46</v>
      </c>
      <c r="E27" s="13">
        <v>3956.2</v>
      </c>
      <c r="F27" s="10" t="s">
        <v>21</v>
      </c>
      <c r="G27" s="8">
        <f t="shared" si="0"/>
        <v>9732.2519999999986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67512.538799999995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f>4017.71+3300</f>
        <v>7317.71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7317.71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74830.248800000001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79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81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6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83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6"/>
      <c r="E3" s="96"/>
      <c r="F3" s="96"/>
      <c r="G3" s="90">
        <v>44681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66</v>
      </c>
      <c r="C27" s="13" t="s">
        <v>12</v>
      </c>
      <c r="D27" s="14">
        <v>2.46</v>
      </c>
      <c r="E27" s="13">
        <v>3956.2</v>
      </c>
      <c r="F27" s="10" t="s">
        <v>21</v>
      </c>
      <c r="G27" s="8">
        <f t="shared" si="0"/>
        <v>9732.2519999999986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67512.538799999995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4393.33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4393.33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71905.868799999997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82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84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6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86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7"/>
      <c r="E3" s="97"/>
      <c r="F3" s="97"/>
      <c r="G3" s="90">
        <v>44712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66</v>
      </c>
      <c r="C27" s="13" t="s">
        <v>12</v>
      </c>
      <c r="D27" s="14">
        <v>2.46</v>
      </c>
      <c r="E27" s="13">
        <v>3956.2</v>
      </c>
      <c r="F27" s="10" t="s">
        <v>21</v>
      </c>
      <c r="G27" s="8">
        <f t="shared" si="0"/>
        <v>9732.2519999999986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67512.538799999995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44716.42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44716.42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112228.95879999999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85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87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6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89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8"/>
      <c r="E3" s="98"/>
      <c r="F3" s="98"/>
      <c r="G3" s="90">
        <v>44742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66</v>
      </c>
      <c r="C27" s="13" t="s">
        <v>12</v>
      </c>
      <c r="D27" s="14">
        <v>2.46</v>
      </c>
      <c r="E27" s="13">
        <v>3956.2</v>
      </c>
      <c r="F27" s="10" t="s">
        <v>21</v>
      </c>
      <c r="G27" s="8">
        <f t="shared" si="0"/>
        <v>9732.2519999999986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67512.538799999995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20911.560000000001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20911.560000000001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88424.098799999992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88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90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9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91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99"/>
      <c r="E3" s="99"/>
      <c r="F3" s="99"/>
      <c r="G3" s="90">
        <v>44773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92</v>
      </c>
      <c r="C27" s="13" t="s">
        <v>12</v>
      </c>
      <c r="D27" s="14">
        <v>2.58</v>
      </c>
      <c r="E27" s="13">
        <v>3956.2</v>
      </c>
      <c r="F27" s="10" t="s">
        <v>21</v>
      </c>
      <c r="G27" s="8">
        <f t="shared" si="0"/>
        <v>10206.995999999999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67987.282800000001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f>21685.37+3300</f>
        <v>24985.37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24985.37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92972.652799999996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93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94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6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97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100"/>
      <c r="E3" s="100"/>
      <c r="F3" s="100"/>
      <c r="G3" s="90">
        <v>44804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92</v>
      </c>
      <c r="C27" s="13" t="s">
        <v>12</v>
      </c>
      <c r="D27" s="14">
        <v>2.58</v>
      </c>
      <c r="E27" s="13">
        <v>3956.2</v>
      </c>
      <c r="F27" s="10" t="s">
        <v>21</v>
      </c>
      <c r="G27" s="8">
        <f t="shared" si="0"/>
        <v>10206.995999999999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67987.282800000001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15520.11</v>
      </c>
    </row>
    <row r="32" spans="1:7" s="2" customFormat="1" ht="36.6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f>D32*E32</f>
        <v>26316</v>
      </c>
    </row>
    <row r="33" spans="1:8" s="2" customFormat="1" ht="34.5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f>D33*E33</f>
        <v>18990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60826.11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128813.3928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98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99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view="pageBreakPreview" topLeftCell="A16" zoomScale="60" zoomScaleNormal="75" workbookViewId="0">
      <selection activeCell="A38" sqref="A38:G38"/>
    </sheetView>
  </sheetViews>
  <sheetFormatPr defaultRowHeight="15.75" x14ac:dyDescent="0.25"/>
  <cols>
    <col min="1" max="1" width="5.85546875" style="1" customWidth="1"/>
    <col min="2" max="2" width="48" style="1" customWidth="1"/>
    <col min="3" max="3" width="31.28515625" style="23" customWidth="1"/>
    <col min="4" max="4" width="14.7109375" style="23" customWidth="1"/>
    <col min="5" max="5" width="12.42578125" style="23" customWidth="1"/>
    <col min="6" max="6" width="33.42578125" style="24" customWidth="1"/>
    <col min="7" max="7" width="34.140625" style="23" customWidth="1"/>
    <col min="8" max="8" width="9.140625" style="1" hidden="1" customWidth="1"/>
    <col min="9" max="243" width="9.140625" style="1"/>
    <col min="244" max="244" width="5.85546875" style="1" customWidth="1"/>
    <col min="245" max="245" width="8.140625" style="1" customWidth="1"/>
    <col min="246" max="246" width="48" style="1" customWidth="1"/>
    <col min="247" max="247" width="22.5703125" style="1" customWidth="1"/>
    <col min="248" max="248" width="14.7109375" style="1" customWidth="1"/>
    <col min="249" max="249" width="12.42578125" style="1" customWidth="1"/>
    <col min="250" max="250" width="23.7109375" style="1" customWidth="1"/>
    <col min="251" max="252" width="15.5703125" style="1" customWidth="1"/>
    <col min="253" max="499" width="9.140625" style="1"/>
    <col min="500" max="500" width="5.85546875" style="1" customWidth="1"/>
    <col min="501" max="501" width="8.140625" style="1" customWidth="1"/>
    <col min="502" max="502" width="48" style="1" customWidth="1"/>
    <col min="503" max="503" width="22.5703125" style="1" customWidth="1"/>
    <col min="504" max="504" width="14.7109375" style="1" customWidth="1"/>
    <col min="505" max="505" width="12.42578125" style="1" customWidth="1"/>
    <col min="506" max="506" width="23.7109375" style="1" customWidth="1"/>
    <col min="507" max="508" width="15.5703125" style="1" customWidth="1"/>
    <col min="509" max="755" width="9.140625" style="1"/>
    <col min="756" max="756" width="5.85546875" style="1" customWidth="1"/>
    <col min="757" max="757" width="8.140625" style="1" customWidth="1"/>
    <col min="758" max="758" width="48" style="1" customWidth="1"/>
    <col min="759" max="759" width="22.5703125" style="1" customWidth="1"/>
    <col min="760" max="760" width="14.7109375" style="1" customWidth="1"/>
    <col min="761" max="761" width="12.42578125" style="1" customWidth="1"/>
    <col min="762" max="762" width="23.7109375" style="1" customWidth="1"/>
    <col min="763" max="764" width="15.5703125" style="1" customWidth="1"/>
    <col min="765" max="1011" width="9.140625" style="1"/>
    <col min="1012" max="1012" width="5.85546875" style="1" customWidth="1"/>
    <col min="1013" max="1013" width="8.140625" style="1" customWidth="1"/>
    <col min="1014" max="1014" width="48" style="1" customWidth="1"/>
    <col min="1015" max="1015" width="22.5703125" style="1" customWidth="1"/>
    <col min="1016" max="1016" width="14.7109375" style="1" customWidth="1"/>
    <col min="1017" max="1017" width="12.42578125" style="1" customWidth="1"/>
    <col min="1018" max="1018" width="23.7109375" style="1" customWidth="1"/>
    <col min="1019" max="1020" width="15.5703125" style="1" customWidth="1"/>
    <col min="1021" max="1267" width="9.140625" style="1"/>
    <col min="1268" max="1268" width="5.85546875" style="1" customWidth="1"/>
    <col min="1269" max="1269" width="8.140625" style="1" customWidth="1"/>
    <col min="1270" max="1270" width="48" style="1" customWidth="1"/>
    <col min="1271" max="1271" width="22.5703125" style="1" customWidth="1"/>
    <col min="1272" max="1272" width="14.7109375" style="1" customWidth="1"/>
    <col min="1273" max="1273" width="12.42578125" style="1" customWidth="1"/>
    <col min="1274" max="1274" width="23.7109375" style="1" customWidth="1"/>
    <col min="1275" max="1276" width="15.5703125" style="1" customWidth="1"/>
    <col min="1277" max="1523" width="9.140625" style="1"/>
    <col min="1524" max="1524" width="5.85546875" style="1" customWidth="1"/>
    <col min="1525" max="1525" width="8.140625" style="1" customWidth="1"/>
    <col min="1526" max="1526" width="48" style="1" customWidth="1"/>
    <col min="1527" max="1527" width="22.5703125" style="1" customWidth="1"/>
    <col min="1528" max="1528" width="14.7109375" style="1" customWidth="1"/>
    <col min="1529" max="1529" width="12.42578125" style="1" customWidth="1"/>
    <col min="1530" max="1530" width="23.7109375" style="1" customWidth="1"/>
    <col min="1531" max="1532" width="15.5703125" style="1" customWidth="1"/>
    <col min="1533" max="1779" width="9.140625" style="1"/>
    <col min="1780" max="1780" width="5.85546875" style="1" customWidth="1"/>
    <col min="1781" max="1781" width="8.140625" style="1" customWidth="1"/>
    <col min="1782" max="1782" width="48" style="1" customWidth="1"/>
    <col min="1783" max="1783" width="22.5703125" style="1" customWidth="1"/>
    <col min="1784" max="1784" width="14.7109375" style="1" customWidth="1"/>
    <col min="1785" max="1785" width="12.42578125" style="1" customWidth="1"/>
    <col min="1786" max="1786" width="23.7109375" style="1" customWidth="1"/>
    <col min="1787" max="1788" width="15.5703125" style="1" customWidth="1"/>
    <col min="1789" max="2035" width="9.140625" style="1"/>
    <col min="2036" max="2036" width="5.85546875" style="1" customWidth="1"/>
    <col min="2037" max="2037" width="8.140625" style="1" customWidth="1"/>
    <col min="2038" max="2038" width="48" style="1" customWidth="1"/>
    <col min="2039" max="2039" width="22.5703125" style="1" customWidth="1"/>
    <col min="2040" max="2040" width="14.7109375" style="1" customWidth="1"/>
    <col min="2041" max="2041" width="12.42578125" style="1" customWidth="1"/>
    <col min="2042" max="2042" width="23.7109375" style="1" customWidth="1"/>
    <col min="2043" max="2044" width="15.5703125" style="1" customWidth="1"/>
    <col min="2045" max="2291" width="9.140625" style="1"/>
    <col min="2292" max="2292" width="5.85546875" style="1" customWidth="1"/>
    <col min="2293" max="2293" width="8.140625" style="1" customWidth="1"/>
    <col min="2294" max="2294" width="48" style="1" customWidth="1"/>
    <col min="2295" max="2295" width="22.5703125" style="1" customWidth="1"/>
    <col min="2296" max="2296" width="14.7109375" style="1" customWidth="1"/>
    <col min="2297" max="2297" width="12.42578125" style="1" customWidth="1"/>
    <col min="2298" max="2298" width="23.7109375" style="1" customWidth="1"/>
    <col min="2299" max="2300" width="15.5703125" style="1" customWidth="1"/>
    <col min="2301" max="2547" width="9.140625" style="1"/>
    <col min="2548" max="2548" width="5.85546875" style="1" customWidth="1"/>
    <col min="2549" max="2549" width="8.140625" style="1" customWidth="1"/>
    <col min="2550" max="2550" width="48" style="1" customWidth="1"/>
    <col min="2551" max="2551" width="22.5703125" style="1" customWidth="1"/>
    <col min="2552" max="2552" width="14.7109375" style="1" customWidth="1"/>
    <col min="2553" max="2553" width="12.42578125" style="1" customWidth="1"/>
    <col min="2554" max="2554" width="23.7109375" style="1" customWidth="1"/>
    <col min="2555" max="2556" width="15.5703125" style="1" customWidth="1"/>
    <col min="2557" max="2803" width="9.140625" style="1"/>
    <col min="2804" max="2804" width="5.85546875" style="1" customWidth="1"/>
    <col min="2805" max="2805" width="8.140625" style="1" customWidth="1"/>
    <col min="2806" max="2806" width="48" style="1" customWidth="1"/>
    <col min="2807" max="2807" width="22.5703125" style="1" customWidth="1"/>
    <col min="2808" max="2808" width="14.7109375" style="1" customWidth="1"/>
    <col min="2809" max="2809" width="12.42578125" style="1" customWidth="1"/>
    <col min="2810" max="2810" width="23.7109375" style="1" customWidth="1"/>
    <col min="2811" max="2812" width="15.5703125" style="1" customWidth="1"/>
    <col min="2813" max="3059" width="9.140625" style="1"/>
    <col min="3060" max="3060" width="5.85546875" style="1" customWidth="1"/>
    <col min="3061" max="3061" width="8.140625" style="1" customWidth="1"/>
    <col min="3062" max="3062" width="48" style="1" customWidth="1"/>
    <col min="3063" max="3063" width="22.5703125" style="1" customWidth="1"/>
    <col min="3064" max="3064" width="14.7109375" style="1" customWidth="1"/>
    <col min="3065" max="3065" width="12.42578125" style="1" customWidth="1"/>
    <col min="3066" max="3066" width="23.7109375" style="1" customWidth="1"/>
    <col min="3067" max="3068" width="15.5703125" style="1" customWidth="1"/>
    <col min="3069" max="3315" width="9.140625" style="1"/>
    <col min="3316" max="3316" width="5.85546875" style="1" customWidth="1"/>
    <col min="3317" max="3317" width="8.140625" style="1" customWidth="1"/>
    <col min="3318" max="3318" width="48" style="1" customWidth="1"/>
    <col min="3319" max="3319" width="22.5703125" style="1" customWidth="1"/>
    <col min="3320" max="3320" width="14.7109375" style="1" customWidth="1"/>
    <col min="3321" max="3321" width="12.42578125" style="1" customWidth="1"/>
    <col min="3322" max="3322" width="23.7109375" style="1" customWidth="1"/>
    <col min="3323" max="3324" width="15.5703125" style="1" customWidth="1"/>
    <col min="3325" max="3571" width="9.140625" style="1"/>
    <col min="3572" max="3572" width="5.85546875" style="1" customWidth="1"/>
    <col min="3573" max="3573" width="8.140625" style="1" customWidth="1"/>
    <col min="3574" max="3574" width="48" style="1" customWidth="1"/>
    <col min="3575" max="3575" width="22.5703125" style="1" customWidth="1"/>
    <col min="3576" max="3576" width="14.7109375" style="1" customWidth="1"/>
    <col min="3577" max="3577" width="12.42578125" style="1" customWidth="1"/>
    <col min="3578" max="3578" width="23.7109375" style="1" customWidth="1"/>
    <col min="3579" max="3580" width="15.5703125" style="1" customWidth="1"/>
    <col min="3581" max="3827" width="9.140625" style="1"/>
    <col min="3828" max="3828" width="5.85546875" style="1" customWidth="1"/>
    <col min="3829" max="3829" width="8.140625" style="1" customWidth="1"/>
    <col min="3830" max="3830" width="48" style="1" customWidth="1"/>
    <col min="3831" max="3831" width="22.5703125" style="1" customWidth="1"/>
    <col min="3832" max="3832" width="14.7109375" style="1" customWidth="1"/>
    <col min="3833" max="3833" width="12.42578125" style="1" customWidth="1"/>
    <col min="3834" max="3834" width="23.7109375" style="1" customWidth="1"/>
    <col min="3835" max="3836" width="15.5703125" style="1" customWidth="1"/>
    <col min="3837" max="4083" width="9.140625" style="1"/>
    <col min="4084" max="4084" width="5.85546875" style="1" customWidth="1"/>
    <col min="4085" max="4085" width="8.140625" style="1" customWidth="1"/>
    <col min="4086" max="4086" width="48" style="1" customWidth="1"/>
    <col min="4087" max="4087" width="22.5703125" style="1" customWidth="1"/>
    <col min="4088" max="4088" width="14.7109375" style="1" customWidth="1"/>
    <col min="4089" max="4089" width="12.42578125" style="1" customWidth="1"/>
    <col min="4090" max="4090" width="23.7109375" style="1" customWidth="1"/>
    <col min="4091" max="4092" width="15.5703125" style="1" customWidth="1"/>
    <col min="4093" max="4339" width="9.140625" style="1"/>
    <col min="4340" max="4340" width="5.85546875" style="1" customWidth="1"/>
    <col min="4341" max="4341" width="8.140625" style="1" customWidth="1"/>
    <col min="4342" max="4342" width="48" style="1" customWidth="1"/>
    <col min="4343" max="4343" width="22.5703125" style="1" customWidth="1"/>
    <col min="4344" max="4344" width="14.7109375" style="1" customWidth="1"/>
    <col min="4345" max="4345" width="12.42578125" style="1" customWidth="1"/>
    <col min="4346" max="4346" width="23.7109375" style="1" customWidth="1"/>
    <col min="4347" max="4348" width="15.5703125" style="1" customWidth="1"/>
    <col min="4349" max="4595" width="9.140625" style="1"/>
    <col min="4596" max="4596" width="5.85546875" style="1" customWidth="1"/>
    <col min="4597" max="4597" width="8.140625" style="1" customWidth="1"/>
    <col min="4598" max="4598" width="48" style="1" customWidth="1"/>
    <col min="4599" max="4599" width="22.5703125" style="1" customWidth="1"/>
    <col min="4600" max="4600" width="14.7109375" style="1" customWidth="1"/>
    <col min="4601" max="4601" width="12.42578125" style="1" customWidth="1"/>
    <col min="4602" max="4602" width="23.7109375" style="1" customWidth="1"/>
    <col min="4603" max="4604" width="15.5703125" style="1" customWidth="1"/>
    <col min="4605" max="4851" width="9.140625" style="1"/>
    <col min="4852" max="4852" width="5.85546875" style="1" customWidth="1"/>
    <col min="4853" max="4853" width="8.140625" style="1" customWidth="1"/>
    <col min="4854" max="4854" width="48" style="1" customWidth="1"/>
    <col min="4855" max="4855" width="22.5703125" style="1" customWidth="1"/>
    <col min="4856" max="4856" width="14.7109375" style="1" customWidth="1"/>
    <col min="4857" max="4857" width="12.42578125" style="1" customWidth="1"/>
    <col min="4858" max="4858" width="23.7109375" style="1" customWidth="1"/>
    <col min="4859" max="4860" width="15.5703125" style="1" customWidth="1"/>
    <col min="4861" max="5107" width="9.140625" style="1"/>
    <col min="5108" max="5108" width="5.85546875" style="1" customWidth="1"/>
    <col min="5109" max="5109" width="8.140625" style="1" customWidth="1"/>
    <col min="5110" max="5110" width="48" style="1" customWidth="1"/>
    <col min="5111" max="5111" width="22.5703125" style="1" customWidth="1"/>
    <col min="5112" max="5112" width="14.7109375" style="1" customWidth="1"/>
    <col min="5113" max="5113" width="12.42578125" style="1" customWidth="1"/>
    <col min="5114" max="5114" width="23.7109375" style="1" customWidth="1"/>
    <col min="5115" max="5116" width="15.5703125" style="1" customWidth="1"/>
    <col min="5117" max="5363" width="9.140625" style="1"/>
    <col min="5364" max="5364" width="5.85546875" style="1" customWidth="1"/>
    <col min="5365" max="5365" width="8.140625" style="1" customWidth="1"/>
    <col min="5366" max="5366" width="48" style="1" customWidth="1"/>
    <col min="5367" max="5367" width="22.5703125" style="1" customWidth="1"/>
    <col min="5368" max="5368" width="14.7109375" style="1" customWidth="1"/>
    <col min="5369" max="5369" width="12.42578125" style="1" customWidth="1"/>
    <col min="5370" max="5370" width="23.7109375" style="1" customWidth="1"/>
    <col min="5371" max="5372" width="15.5703125" style="1" customWidth="1"/>
    <col min="5373" max="5619" width="9.140625" style="1"/>
    <col min="5620" max="5620" width="5.85546875" style="1" customWidth="1"/>
    <col min="5621" max="5621" width="8.140625" style="1" customWidth="1"/>
    <col min="5622" max="5622" width="48" style="1" customWidth="1"/>
    <col min="5623" max="5623" width="22.5703125" style="1" customWidth="1"/>
    <col min="5624" max="5624" width="14.7109375" style="1" customWidth="1"/>
    <col min="5625" max="5625" width="12.42578125" style="1" customWidth="1"/>
    <col min="5626" max="5626" width="23.7109375" style="1" customWidth="1"/>
    <col min="5627" max="5628" width="15.5703125" style="1" customWidth="1"/>
    <col min="5629" max="5875" width="9.140625" style="1"/>
    <col min="5876" max="5876" width="5.85546875" style="1" customWidth="1"/>
    <col min="5877" max="5877" width="8.140625" style="1" customWidth="1"/>
    <col min="5878" max="5878" width="48" style="1" customWidth="1"/>
    <col min="5879" max="5879" width="22.5703125" style="1" customWidth="1"/>
    <col min="5880" max="5880" width="14.7109375" style="1" customWidth="1"/>
    <col min="5881" max="5881" width="12.42578125" style="1" customWidth="1"/>
    <col min="5882" max="5882" width="23.7109375" style="1" customWidth="1"/>
    <col min="5883" max="5884" width="15.5703125" style="1" customWidth="1"/>
    <col min="5885" max="6131" width="9.140625" style="1"/>
    <col min="6132" max="6132" width="5.85546875" style="1" customWidth="1"/>
    <col min="6133" max="6133" width="8.140625" style="1" customWidth="1"/>
    <col min="6134" max="6134" width="48" style="1" customWidth="1"/>
    <col min="6135" max="6135" width="22.5703125" style="1" customWidth="1"/>
    <col min="6136" max="6136" width="14.7109375" style="1" customWidth="1"/>
    <col min="6137" max="6137" width="12.42578125" style="1" customWidth="1"/>
    <col min="6138" max="6138" width="23.7109375" style="1" customWidth="1"/>
    <col min="6139" max="6140" width="15.5703125" style="1" customWidth="1"/>
    <col min="6141" max="6387" width="9.140625" style="1"/>
    <col min="6388" max="6388" width="5.85546875" style="1" customWidth="1"/>
    <col min="6389" max="6389" width="8.140625" style="1" customWidth="1"/>
    <col min="6390" max="6390" width="48" style="1" customWidth="1"/>
    <col min="6391" max="6391" width="22.5703125" style="1" customWidth="1"/>
    <col min="6392" max="6392" width="14.7109375" style="1" customWidth="1"/>
    <col min="6393" max="6393" width="12.42578125" style="1" customWidth="1"/>
    <col min="6394" max="6394" width="23.7109375" style="1" customWidth="1"/>
    <col min="6395" max="6396" width="15.5703125" style="1" customWidth="1"/>
    <col min="6397" max="6643" width="9.140625" style="1"/>
    <col min="6644" max="6644" width="5.85546875" style="1" customWidth="1"/>
    <col min="6645" max="6645" width="8.140625" style="1" customWidth="1"/>
    <col min="6646" max="6646" width="48" style="1" customWidth="1"/>
    <col min="6647" max="6647" width="22.5703125" style="1" customWidth="1"/>
    <col min="6648" max="6648" width="14.7109375" style="1" customWidth="1"/>
    <col min="6649" max="6649" width="12.42578125" style="1" customWidth="1"/>
    <col min="6650" max="6650" width="23.7109375" style="1" customWidth="1"/>
    <col min="6651" max="6652" width="15.5703125" style="1" customWidth="1"/>
    <col min="6653" max="6899" width="9.140625" style="1"/>
    <col min="6900" max="6900" width="5.85546875" style="1" customWidth="1"/>
    <col min="6901" max="6901" width="8.140625" style="1" customWidth="1"/>
    <col min="6902" max="6902" width="48" style="1" customWidth="1"/>
    <col min="6903" max="6903" width="22.5703125" style="1" customWidth="1"/>
    <col min="6904" max="6904" width="14.7109375" style="1" customWidth="1"/>
    <col min="6905" max="6905" width="12.42578125" style="1" customWidth="1"/>
    <col min="6906" max="6906" width="23.7109375" style="1" customWidth="1"/>
    <col min="6907" max="6908" width="15.5703125" style="1" customWidth="1"/>
    <col min="6909" max="7155" width="9.140625" style="1"/>
    <col min="7156" max="7156" width="5.85546875" style="1" customWidth="1"/>
    <col min="7157" max="7157" width="8.140625" style="1" customWidth="1"/>
    <col min="7158" max="7158" width="48" style="1" customWidth="1"/>
    <col min="7159" max="7159" width="22.5703125" style="1" customWidth="1"/>
    <col min="7160" max="7160" width="14.7109375" style="1" customWidth="1"/>
    <col min="7161" max="7161" width="12.42578125" style="1" customWidth="1"/>
    <col min="7162" max="7162" width="23.7109375" style="1" customWidth="1"/>
    <col min="7163" max="7164" width="15.5703125" style="1" customWidth="1"/>
    <col min="7165" max="7411" width="9.140625" style="1"/>
    <col min="7412" max="7412" width="5.85546875" style="1" customWidth="1"/>
    <col min="7413" max="7413" width="8.140625" style="1" customWidth="1"/>
    <col min="7414" max="7414" width="48" style="1" customWidth="1"/>
    <col min="7415" max="7415" width="22.5703125" style="1" customWidth="1"/>
    <col min="7416" max="7416" width="14.7109375" style="1" customWidth="1"/>
    <col min="7417" max="7417" width="12.42578125" style="1" customWidth="1"/>
    <col min="7418" max="7418" width="23.7109375" style="1" customWidth="1"/>
    <col min="7419" max="7420" width="15.5703125" style="1" customWidth="1"/>
    <col min="7421" max="7667" width="9.140625" style="1"/>
    <col min="7668" max="7668" width="5.85546875" style="1" customWidth="1"/>
    <col min="7669" max="7669" width="8.140625" style="1" customWidth="1"/>
    <col min="7670" max="7670" width="48" style="1" customWidth="1"/>
    <col min="7671" max="7671" width="22.5703125" style="1" customWidth="1"/>
    <col min="7672" max="7672" width="14.7109375" style="1" customWidth="1"/>
    <col min="7673" max="7673" width="12.42578125" style="1" customWidth="1"/>
    <col min="7674" max="7674" width="23.7109375" style="1" customWidth="1"/>
    <col min="7675" max="7676" width="15.5703125" style="1" customWidth="1"/>
    <col min="7677" max="7923" width="9.140625" style="1"/>
    <col min="7924" max="7924" width="5.85546875" style="1" customWidth="1"/>
    <col min="7925" max="7925" width="8.140625" style="1" customWidth="1"/>
    <col min="7926" max="7926" width="48" style="1" customWidth="1"/>
    <col min="7927" max="7927" width="22.5703125" style="1" customWidth="1"/>
    <col min="7928" max="7928" width="14.7109375" style="1" customWidth="1"/>
    <col min="7929" max="7929" width="12.42578125" style="1" customWidth="1"/>
    <col min="7930" max="7930" width="23.7109375" style="1" customWidth="1"/>
    <col min="7931" max="7932" width="15.5703125" style="1" customWidth="1"/>
    <col min="7933" max="8179" width="9.140625" style="1"/>
    <col min="8180" max="8180" width="5.85546875" style="1" customWidth="1"/>
    <col min="8181" max="8181" width="8.140625" style="1" customWidth="1"/>
    <col min="8182" max="8182" width="48" style="1" customWidth="1"/>
    <col min="8183" max="8183" width="22.5703125" style="1" customWidth="1"/>
    <col min="8184" max="8184" width="14.7109375" style="1" customWidth="1"/>
    <col min="8185" max="8185" width="12.42578125" style="1" customWidth="1"/>
    <col min="8186" max="8186" width="23.7109375" style="1" customWidth="1"/>
    <col min="8187" max="8188" width="15.5703125" style="1" customWidth="1"/>
    <col min="8189" max="8435" width="9.140625" style="1"/>
    <col min="8436" max="8436" width="5.85546875" style="1" customWidth="1"/>
    <col min="8437" max="8437" width="8.140625" style="1" customWidth="1"/>
    <col min="8438" max="8438" width="48" style="1" customWidth="1"/>
    <col min="8439" max="8439" width="22.5703125" style="1" customWidth="1"/>
    <col min="8440" max="8440" width="14.7109375" style="1" customWidth="1"/>
    <col min="8441" max="8441" width="12.42578125" style="1" customWidth="1"/>
    <col min="8442" max="8442" width="23.7109375" style="1" customWidth="1"/>
    <col min="8443" max="8444" width="15.5703125" style="1" customWidth="1"/>
    <col min="8445" max="8691" width="9.140625" style="1"/>
    <col min="8692" max="8692" width="5.85546875" style="1" customWidth="1"/>
    <col min="8693" max="8693" width="8.140625" style="1" customWidth="1"/>
    <col min="8694" max="8694" width="48" style="1" customWidth="1"/>
    <col min="8695" max="8695" width="22.5703125" style="1" customWidth="1"/>
    <col min="8696" max="8696" width="14.7109375" style="1" customWidth="1"/>
    <col min="8697" max="8697" width="12.42578125" style="1" customWidth="1"/>
    <col min="8698" max="8698" width="23.7109375" style="1" customWidth="1"/>
    <col min="8699" max="8700" width="15.5703125" style="1" customWidth="1"/>
    <col min="8701" max="8947" width="9.140625" style="1"/>
    <col min="8948" max="8948" width="5.85546875" style="1" customWidth="1"/>
    <col min="8949" max="8949" width="8.140625" style="1" customWidth="1"/>
    <col min="8950" max="8950" width="48" style="1" customWidth="1"/>
    <col min="8951" max="8951" width="22.5703125" style="1" customWidth="1"/>
    <col min="8952" max="8952" width="14.7109375" style="1" customWidth="1"/>
    <col min="8953" max="8953" width="12.42578125" style="1" customWidth="1"/>
    <col min="8954" max="8954" width="23.7109375" style="1" customWidth="1"/>
    <col min="8955" max="8956" width="15.5703125" style="1" customWidth="1"/>
    <col min="8957" max="9203" width="9.140625" style="1"/>
    <col min="9204" max="9204" width="5.85546875" style="1" customWidth="1"/>
    <col min="9205" max="9205" width="8.140625" style="1" customWidth="1"/>
    <col min="9206" max="9206" width="48" style="1" customWidth="1"/>
    <col min="9207" max="9207" width="22.5703125" style="1" customWidth="1"/>
    <col min="9208" max="9208" width="14.7109375" style="1" customWidth="1"/>
    <col min="9209" max="9209" width="12.42578125" style="1" customWidth="1"/>
    <col min="9210" max="9210" width="23.7109375" style="1" customWidth="1"/>
    <col min="9211" max="9212" width="15.5703125" style="1" customWidth="1"/>
    <col min="9213" max="9459" width="9.140625" style="1"/>
    <col min="9460" max="9460" width="5.85546875" style="1" customWidth="1"/>
    <col min="9461" max="9461" width="8.140625" style="1" customWidth="1"/>
    <col min="9462" max="9462" width="48" style="1" customWidth="1"/>
    <col min="9463" max="9463" width="22.5703125" style="1" customWidth="1"/>
    <col min="9464" max="9464" width="14.7109375" style="1" customWidth="1"/>
    <col min="9465" max="9465" width="12.42578125" style="1" customWidth="1"/>
    <col min="9466" max="9466" width="23.7109375" style="1" customWidth="1"/>
    <col min="9467" max="9468" width="15.5703125" style="1" customWidth="1"/>
    <col min="9469" max="9715" width="9.140625" style="1"/>
    <col min="9716" max="9716" width="5.85546875" style="1" customWidth="1"/>
    <col min="9717" max="9717" width="8.140625" style="1" customWidth="1"/>
    <col min="9718" max="9718" width="48" style="1" customWidth="1"/>
    <col min="9719" max="9719" width="22.5703125" style="1" customWidth="1"/>
    <col min="9720" max="9720" width="14.7109375" style="1" customWidth="1"/>
    <col min="9721" max="9721" width="12.42578125" style="1" customWidth="1"/>
    <col min="9722" max="9722" width="23.7109375" style="1" customWidth="1"/>
    <col min="9723" max="9724" width="15.5703125" style="1" customWidth="1"/>
    <col min="9725" max="9971" width="9.140625" style="1"/>
    <col min="9972" max="9972" width="5.85546875" style="1" customWidth="1"/>
    <col min="9973" max="9973" width="8.140625" style="1" customWidth="1"/>
    <col min="9974" max="9974" width="48" style="1" customWidth="1"/>
    <col min="9975" max="9975" width="22.5703125" style="1" customWidth="1"/>
    <col min="9976" max="9976" width="14.7109375" style="1" customWidth="1"/>
    <col min="9977" max="9977" width="12.42578125" style="1" customWidth="1"/>
    <col min="9978" max="9978" width="23.7109375" style="1" customWidth="1"/>
    <col min="9979" max="9980" width="15.5703125" style="1" customWidth="1"/>
    <col min="9981" max="10227" width="9.140625" style="1"/>
    <col min="10228" max="10228" width="5.85546875" style="1" customWidth="1"/>
    <col min="10229" max="10229" width="8.140625" style="1" customWidth="1"/>
    <col min="10230" max="10230" width="48" style="1" customWidth="1"/>
    <col min="10231" max="10231" width="22.5703125" style="1" customWidth="1"/>
    <col min="10232" max="10232" width="14.7109375" style="1" customWidth="1"/>
    <col min="10233" max="10233" width="12.42578125" style="1" customWidth="1"/>
    <col min="10234" max="10234" width="23.7109375" style="1" customWidth="1"/>
    <col min="10235" max="10236" width="15.5703125" style="1" customWidth="1"/>
    <col min="10237" max="10483" width="9.140625" style="1"/>
    <col min="10484" max="10484" width="5.85546875" style="1" customWidth="1"/>
    <col min="10485" max="10485" width="8.140625" style="1" customWidth="1"/>
    <col min="10486" max="10486" width="48" style="1" customWidth="1"/>
    <col min="10487" max="10487" width="22.5703125" style="1" customWidth="1"/>
    <col min="10488" max="10488" width="14.7109375" style="1" customWidth="1"/>
    <col min="10489" max="10489" width="12.42578125" style="1" customWidth="1"/>
    <col min="10490" max="10490" width="23.7109375" style="1" customWidth="1"/>
    <col min="10491" max="10492" width="15.5703125" style="1" customWidth="1"/>
    <col min="10493" max="10739" width="9.140625" style="1"/>
    <col min="10740" max="10740" width="5.85546875" style="1" customWidth="1"/>
    <col min="10741" max="10741" width="8.140625" style="1" customWidth="1"/>
    <col min="10742" max="10742" width="48" style="1" customWidth="1"/>
    <col min="10743" max="10743" width="22.5703125" style="1" customWidth="1"/>
    <col min="10744" max="10744" width="14.7109375" style="1" customWidth="1"/>
    <col min="10745" max="10745" width="12.42578125" style="1" customWidth="1"/>
    <col min="10746" max="10746" width="23.7109375" style="1" customWidth="1"/>
    <col min="10747" max="10748" width="15.5703125" style="1" customWidth="1"/>
    <col min="10749" max="10995" width="9.140625" style="1"/>
    <col min="10996" max="10996" width="5.85546875" style="1" customWidth="1"/>
    <col min="10997" max="10997" width="8.140625" style="1" customWidth="1"/>
    <col min="10998" max="10998" width="48" style="1" customWidth="1"/>
    <col min="10999" max="10999" width="22.5703125" style="1" customWidth="1"/>
    <col min="11000" max="11000" width="14.7109375" style="1" customWidth="1"/>
    <col min="11001" max="11001" width="12.42578125" style="1" customWidth="1"/>
    <col min="11002" max="11002" width="23.7109375" style="1" customWidth="1"/>
    <col min="11003" max="11004" width="15.5703125" style="1" customWidth="1"/>
    <col min="11005" max="11251" width="9.140625" style="1"/>
    <col min="11252" max="11252" width="5.85546875" style="1" customWidth="1"/>
    <col min="11253" max="11253" width="8.140625" style="1" customWidth="1"/>
    <col min="11254" max="11254" width="48" style="1" customWidth="1"/>
    <col min="11255" max="11255" width="22.5703125" style="1" customWidth="1"/>
    <col min="11256" max="11256" width="14.7109375" style="1" customWidth="1"/>
    <col min="11257" max="11257" width="12.42578125" style="1" customWidth="1"/>
    <col min="11258" max="11258" width="23.7109375" style="1" customWidth="1"/>
    <col min="11259" max="11260" width="15.5703125" style="1" customWidth="1"/>
    <col min="11261" max="11507" width="9.140625" style="1"/>
    <col min="11508" max="11508" width="5.85546875" style="1" customWidth="1"/>
    <col min="11509" max="11509" width="8.140625" style="1" customWidth="1"/>
    <col min="11510" max="11510" width="48" style="1" customWidth="1"/>
    <col min="11511" max="11511" width="22.5703125" style="1" customWidth="1"/>
    <col min="11512" max="11512" width="14.7109375" style="1" customWidth="1"/>
    <col min="11513" max="11513" width="12.42578125" style="1" customWidth="1"/>
    <col min="11514" max="11514" width="23.7109375" style="1" customWidth="1"/>
    <col min="11515" max="11516" width="15.5703125" style="1" customWidth="1"/>
    <col min="11517" max="11763" width="9.140625" style="1"/>
    <col min="11764" max="11764" width="5.85546875" style="1" customWidth="1"/>
    <col min="11765" max="11765" width="8.140625" style="1" customWidth="1"/>
    <col min="11766" max="11766" width="48" style="1" customWidth="1"/>
    <col min="11767" max="11767" width="22.5703125" style="1" customWidth="1"/>
    <col min="11768" max="11768" width="14.7109375" style="1" customWidth="1"/>
    <col min="11769" max="11769" width="12.42578125" style="1" customWidth="1"/>
    <col min="11770" max="11770" width="23.7109375" style="1" customWidth="1"/>
    <col min="11771" max="11772" width="15.5703125" style="1" customWidth="1"/>
    <col min="11773" max="12019" width="9.140625" style="1"/>
    <col min="12020" max="12020" width="5.85546875" style="1" customWidth="1"/>
    <col min="12021" max="12021" width="8.140625" style="1" customWidth="1"/>
    <col min="12022" max="12022" width="48" style="1" customWidth="1"/>
    <col min="12023" max="12023" width="22.5703125" style="1" customWidth="1"/>
    <col min="12024" max="12024" width="14.7109375" style="1" customWidth="1"/>
    <col min="12025" max="12025" width="12.42578125" style="1" customWidth="1"/>
    <col min="12026" max="12026" width="23.7109375" style="1" customWidth="1"/>
    <col min="12027" max="12028" width="15.5703125" style="1" customWidth="1"/>
    <col min="12029" max="12275" width="9.140625" style="1"/>
    <col min="12276" max="12276" width="5.85546875" style="1" customWidth="1"/>
    <col min="12277" max="12277" width="8.140625" style="1" customWidth="1"/>
    <col min="12278" max="12278" width="48" style="1" customWidth="1"/>
    <col min="12279" max="12279" width="22.5703125" style="1" customWidth="1"/>
    <col min="12280" max="12280" width="14.7109375" style="1" customWidth="1"/>
    <col min="12281" max="12281" width="12.42578125" style="1" customWidth="1"/>
    <col min="12282" max="12282" width="23.7109375" style="1" customWidth="1"/>
    <col min="12283" max="12284" width="15.5703125" style="1" customWidth="1"/>
    <col min="12285" max="12531" width="9.140625" style="1"/>
    <col min="12532" max="12532" width="5.85546875" style="1" customWidth="1"/>
    <col min="12533" max="12533" width="8.140625" style="1" customWidth="1"/>
    <col min="12534" max="12534" width="48" style="1" customWidth="1"/>
    <col min="12535" max="12535" width="22.5703125" style="1" customWidth="1"/>
    <col min="12536" max="12536" width="14.7109375" style="1" customWidth="1"/>
    <col min="12537" max="12537" width="12.42578125" style="1" customWidth="1"/>
    <col min="12538" max="12538" width="23.7109375" style="1" customWidth="1"/>
    <col min="12539" max="12540" width="15.5703125" style="1" customWidth="1"/>
    <col min="12541" max="12787" width="9.140625" style="1"/>
    <col min="12788" max="12788" width="5.85546875" style="1" customWidth="1"/>
    <col min="12789" max="12789" width="8.140625" style="1" customWidth="1"/>
    <col min="12790" max="12790" width="48" style="1" customWidth="1"/>
    <col min="12791" max="12791" width="22.5703125" style="1" customWidth="1"/>
    <col min="12792" max="12792" width="14.7109375" style="1" customWidth="1"/>
    <col min="12793" max="12793" width="12.42578125" style="1" customWidth="1"/>
    <col min="12794" max="12794" width="23.7109375" style="1" customWidth="1"/>
    <col min="12795" max="12796" width="15.5703125" style="1" customWidth="1"/>
    <col min="12797" max="13043" width="9.140625" style="1"/>
    <col min="13044" max="13044" width="5.85546875" style="1" customWidth="1"/>
    <col min="13045" max="13045" width="8.140625" style="1" customWidth="1"/>
    <col min="13046" max="13046" width="48" style="1" customWidth="1"/>
    <col min="13047" max="13047" width="22.5703125" style="1" customWidth="1"/>
    <col min="13048" max="13048" width="14.7109375" style="1" customWidth="1"/>
    <col min="13049" max="13049" width="12.42578125" style="1" customWidth="1"/>
    <col min="13050" max="13050" width="23.7109375" style="1" customWidth="1"/>
    <col min="13051" max="13052" width="15.5703125" style="1" customWidth="1"/>
    <col min="13053" max="13299" width="9.140625" style="1"/>
    <col min="13300" max="13300" width="5.85546875" style="1" customWidth="1"/>
    <col min="13301" max="13301" width="8.140625" style="1" customWidth="1"/>
    <col min="13302" max="13302" width="48" style="1" customWidth="1"/>
    <col min="13303" max="13303" width="22.5703125" style="1" customWidth="1"/>
    <col min="13304" max="13304" width="14.7109375" style="1" customWidth="1"/>
    <col min="13305" max="13305" width="12.42578125" style="1" customWidth="1"/>
    <col min="13306" max="13306" width="23.7109375" style="1" customWidth="1"/>
    <col min="13307" max="13308" width="15.5703125" style="1" customWidth="1"/>
    <col min="13309" max="13555" width="9.140625" style="1"/>
    <col min="13556" max="13556" width="5.85546875" style="1" customWidth="1"/>
    <col min="13557" max="13557" width="8.140625" style="1" customWidth="1"/>
    <col min="13558" max="13558" width="48" style="1" customWidth="1"/>
    <col min="13559" max="13559" width="22.5703125" style="1" customWidth="1"/>
    <col min="13560" max="13560" width="14.7109375" style="1" customWidth="1"/>
    <col min="13561" max="13561" width="12.42578125" style="1" customWidth="1"/>
    <col min="13562" max="13562" width="23.7109375" style="1" customWidth="1"/>
    <col min="13563" max="13564" width="15.5703125" style="1" customWidth="1"/>
    <col min="13565" max="13811" width="9.140625" style="1"/>
    <col min="13812" max="13812" width="5.85546875" style="1" customWidth="1"/>
    <col min="13813" max="13813" width="8.140625" style="1" customWidth="1"/>
    <col min="13814" max="13814" width="48" style="1" customWidth="1"/>
    <col min="13815" max="13815" width="22.5703125" style="1" customWidth="1"/>
    <col min="13816" max="13816" width="14.7109375" style="1" customWidth="1"/>
    <col min="13817" max="13817" width="12.42578125" style="1" customWidth="1"/>
    <col min="13818" max="13818" width="23.7109375" style="1" customWidth="1"/>
    <col min="13819" max="13820" width="15.5703125" style="1" customWidth="1"/>
    <col min="13821" max="14067" width="9.140625" style="1"/>
    <col min="14068" max="14068" width="5.85546875" style="1" customWidth="1"/>
    <col min="14069" max="14069" width="8.140625" style="1" customWidth="1"/>
    <col min="14070" max="14070" width="48" style="1" customWidth="1"/>
    <col min="14071" max="14071" width="22.5703125" style="1" customWidth="1"/>
    <col min="14072" max="14072" width="14.7109375" style="1" customWidth="1"/>
    <col min="14073" max="14073" width="12.42578125" style="1" customWidth="1"/>
    <col min="14074" max="14074" width="23.7109375" style="1" customWidth="1"/>
    <col min="14075" max="14076" width="15.5703125" style="1" customWidth="1"/>
    <col min="14077" max="14323" width="9.140625" style="1"/>
    <col min="14324" max="14324" width="5.85546875" style="1" customWidth="1"/>
    <col min="14325" max="14325" width="8.140625" style="1" customWidth="1"/>
    <col min="14326" max="14326" width="48" style="1" customWidth="1"/>
    <col min="14327" max="14327" width="22.5703125" style="1" customWidth="1"/>
    <col min="14328" max="14328" width="14.7109375" style="1" customWidth="1"/>
    <col min="14329" max="14329" width="12.42578125" style="1" customWidth="1"/>
    <col min="14330" max="14330" width="23.7109375" style="1" customWidth="1"/>
    <col min="14331" max="14332" width="15.5703125" style="1" customWidth="1"/>
    <col min="14333" max="14579" width="9.140625" style="1"/>
    <col min="14580" max="14580" width="5.85546875" style="1" customWidth="1"/>
    <col min="14581" max="14581" width="8.140625" style="1" customWidth="1"/>
    <col min="14582" max="14582" width="48" style="1" customWidth="1"/>
    <col min="14583" max="14583" width="22.5703125" style="1" customWidth="1"/>
    <col min="14584" max="14584" width="14.7109375" style="1" customWidth="1"/>
    <col min="14585" max="14585" width="12.42578125" style="1" customWidth="1"/>
    <col min="14586" max="14586" width="23.7109375" style="1" customWidth="1"/>
    <col min="14587" max="14588" width="15.5703125" style="1" customWidth="1"/>
    <col min="14589" max="14835" width="9.140625" style="1"/>
    <col min="14836" max="14836" width="5.85546875" style="1" customWidth="1"/>
    <col min="14837" max="14837" width="8.140625" style="1" customWidth="1"/>
    <col min="14838" max="14838" width="48" style="1" customWidth="1"/>
    <col min="14839" max="14839" width="22.5703125" style="1" customWidth="1"/>
    <col min="14840" max="14840" width="14.7109375" style="1" customWidth="1"/>
    <col min="14841" max="14841" width="12.42578125" style="1" customWidth="1"/>
    <col min="14842" max="14842" width="23.7109375" style="1" customWidth="1"/>
    <col min="14843" max="14844" width="15.5703125" style="1" customWidth="1"/>
    <col min="14845" max="15091" width="9.140625" style="1"/>
    <col min="15092" max="15092" width="5.85546875" style="1" customWidth="1"/>
    <col min="15093" max="15093" width="8.140625" style="1" customWidth="1"/>
    <col min="15094" max="15094" width="48" style="1" customWidth="1"/>
    <col min="15095" max="15095" width="22.5703125" style="1" customWidth="1"/>
    <col min="15096" max="15096" width="14.7109375" style="1" customWidth="1"/>
    <col min="15097" max="15097" width="12.42578125" style="1" customWidth="1"/>
    <col min="15098" max="15098" width="23.7109375" style="1" customWidth="1"/>
    <col min="15099" max="15100" width="15.5703125" style="1" customWidth="1"/>
    <col min="15101" max="15347" width="9.140625" style="1"/>
    <col min="15348" max="15348" width="5.85546875" style="1" customWidth="1"/>
    <col min="15349" max="15349" width="8.140625" style="1" customWidth="1"/>
    <col min="15350" max="15350" width="48" style="1" customWidth="1"/>
    <col min="15351" max="15351" width="22.5703125" style="1" customWidth="1"/>
    <col min="15352" max="15352" width="14.7109375" style="1" customWidth="1"/>
    <col min="15353" max="15353" width="12.42578125" style="1" customWidth="1"/>
    <col min="15354" max="15354" width="23.7109375" style="1" customWidth="1"/>
    <col min="15355" max="15356" width="15.5703125" style="1" customWidth="1"/>
    <col min="15357" max="15603" width="9.140625" style="1"/>
    <col min="15604" max="15604" width="5.85546875" style="1" customWidth="1"/>
    <col min="15605" max="15605" width="8.140625" style="1" customWidth="1"/>
    <col min="15606" max="15606" width="48" style="1" customWidth="1"/>
    <col min="15607" max="15607" width="22.5703125" style="1" customWidth="1"/>
    <col min="15608" max="15608" width="14.7109375" style="1" customWidth="1"/>
    <col min="15609" max="15609" width="12.42578125" style="1" customWidth="1"/>
    <col min="15610" max="15610" width="23.7109375" style="1" customWidth="1"/>
    <col min="15611" max="15612" width="15.5703125" style="1" customWidth="1"/>
    <col min="15613" max="15859" width="9.140625" style="1"/>
    <col min="15860" max="15860" width="5.85546875" style="1" customWidth="1"/>
    <col min="15861" max="15861" width="8.140625" style="1" customWidth="1"/>
    <col min="15862" max="15862" width="48" style="1" customWidth="1"/>
    <col min="15863" max="15863" width="22.5703125" style="1" customWidth="1"/>
    <col min="15864" max="15864" width="14.7109375" style="1" customWidth="1"/>
    <col min="15865" max="15865" width="12.42578125" style="1" customWidth="1"/>
    <col min="15866" max="15866" width="23.7109375" style="1" customWidth="1"/>
    <col min="15867" max="15868" width="15.5703125" style="1" customWidth="1"/>
    <col min="15869" max="16115" width="9.140625" style="1"/>
    <col min="16116" max="16116" width="5.85546875" style="1" customWidth="1"/>
    <col min="16117" max="16117" width="8.140625" style="1" customWidth="1"/>
    <col min="16118" max="16118" width="48" style="1" customWidth="1"/>
    <col min="16119" max="16119" width="22.5703125" style="1" customWidth="1"/>
    <col min="16120" max="16120" width="14.7109375" style="1" customWidth="1"/>
    <col min="16121" max="16121" width="12.42578125" style="1" customWidth="1"/>
    <col min="16122" max="16122" width="23.7109375" style="1" customWidth="1"/>
    <col min="16123" max="16124" width="15.5703125" style="1" customWidth="1"/>
    <col min="16125" max="16369" width="9.140625" style="1"/>
    <col min="16370" max="16384" width="8.85546875" style="1" customWidth="1"/>
  </cols>
  <sheetData>
    <row r="1" spans="1:9" s="28" customFormat="1" x14ac:dyDescent="0.25">
      <c r="C1" s="29"/>
      <c r="D1" s="29"/>
      <c r="E1" s="29"/>
      <c r="F1" s="30"/>
      <c r="G1" s="29"/>
    </row>
    <row r="2" spans="1:9" s="34" customFormat="1" ht="51" customHeight="1" x14ac:dyDescent="0.25">
      <c r="B2" s="108" t="s">
        <v>100</v>
      </c>
      <c r="C2" s="108"/>
      <c r="D2" s="108"/>
      <c r="E2" s="108"/>
      <c r="F2" s="108"/>
      <c r="G2" s="108"/>
    </row>
    <row r="3" spans="1:9" s="37" customFormat="1" ht="18.75" x14ac:dyDescent="0.3">
      <c r="A3" s="35"/>
      <c r="B3" s="36" t="s">
        <v>46</v>
      </c>
      <c r="C3" s="36"/>
      <c r="D3" s="101"/>
      <c r="E3" s="101"/>
      <c r="F3" s="101"/>
      <c r="G3" s="90">
        <v>44834</v>
      </c>
    </row>
    <row r="4" spans="1:9" s="31" customFormat="1" ht="21" customHeight="1" x14ac:dyDescent="0.25">
      <c r="A4" s="26"/>
      <c r="B4" s="26"/>
      <c r="C4" s="26"/>
      <c r="D4" s="26"/>
      <c r="E4" s="26"/>
      <c r="F4" s="26"/>
      <c r="G4" s="26"/>
    </row>
    <row r="5" spans="1:9" s="28" customFormat="1" ht="96.75" customHeight="1" x14ac:dyDescent="0.3">
      <c r="A5" s="106" t="s">
        <v>65</v>
      </c>
      <c r="B5" s="109"/>
      <c r="C5" s="109"/>
      <c r="D5" s="109"/>
      <c r="E5" s="109"/>
      <c r="F5" s="109"/>
      <c r="G5" s="109"/>
    </row>
    <row r="6" spans="1:9" s="28" customFormat="1" ht="67.5" customHeight="1" x14ac:dyDescent="0.3">
      <c r="A6" s="106" t="s">
        <v>47</v>
      </c>
      <c r="B6" s="109"/>
      <c r="C6" s="109"/>
      <c r="D6" s="109"/>
      <c r="E6" s="109"/>
      <c r="F6" s="109"/>
      <c r="G6" s="109"/>
    </row>
    <row r="7" spans="1:9" ht="43.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4" t="s">
        <v>5</v>
      </c>
      <c r="G7" s="5" t="s">
        <v>6</v>
      </c>
      <c r="H7" s="17"/>
      <c r="I7" s="17"/>
    </row>
    <row r="8" spans="1:9" ht="53.25" customHeight="1" x14ac:dyDescent="0.25">
      <c r="A8" s="3">
        <v>1</v>
      </c>
      <c r="B8" s="6" t="s">
        <v>11</v>
      </c>
      <c r="C8" s="3" t="s">
        <v>12</v>
      </c>
      <c r="D8" s="7">
        <v>1.05</v>
      </c>
      <c r="E8" s="7">
        <v>3956.2</v>
      </c>
      <c r="F8" s="4" t="s">
        <v>13</v>
      </c>
      <c r="G8" s="8">
        <f>D8*E8</f>
        <v>4154.01</v>
      </c>
    </row>
    <row r="9" spans="1:9" ht="42.75" customHeight="1" x14ac:dyDescent="0.25">
      <c r="A9" s="3">
        <f>A8+1</f>
        <v>2</v>
      </c>
      <c r="B9" s="20" t="s">
        <v>56</v>
      </c>
      <c r="C9" s="3" t="s">
        <v>12</v>
      </c>
      <c r="D9" s="7">
        <v>0.08</v>
      </c>
      <c r="E9" s="7">
        <v>3956.2</v>
      </c>
      <c r="F9" s="4" t="s">
        <v>13</v>
      </c>
      <c r="G9" s="8">
        <f t="shared" ref="G9:G27" si="0">D9*E9</f>
        <v>316.49599999999998</v>
      </c>
    </row>
    <row r="10" spans="1:9" s="2" customFormat="1" ht="49.5" customHeight="1" x14ac:dyDescent="0.25">
      <c r="A10" s="3">
        <f>A9+1</f>
        <v>3</v>
      </c>
      <c r="B10" s="6" t="s">
        <v>43</v>
      </c>
      <c r="C10" s="3" t="s">
        <v>44</v>
      </c>
      <c r="D10" s="14">
        <v>0.17</v>
      </c>
      <c r="E10" s="13">
        <v>3956.2</v>
      </c>
      <c r="F10" s="4" t="s">
        <v>13</v>
      </c>
      <c r="G10" s="8">
        <f t="shared" si="0"/>
        <v>672.55399999999997</v>
      </c>
    </row>
    <row r="11" spans="1:9" ht="60.75" customHeight="1" x14ac:dyDescent="0.25">
      <c r="A11" s="3">
        <f t="shared" ref="A11:A27" si="1">A10+1</f>
        <v>4</v>
      </c>
      <c r="B11" s="6" t="s">
        <v>14</v>
      </c>
      <c r="C11" s="3" t="s">
        <v>15</v>
      </c>
      <c r="D11" s="7">
        <v>7.0000000000000007E-2</v>
      </c>
      <c r="E11" s="7">
        <v>3956.2</v>
      </c>
      <c r="F11" s="4" t="s">
        <v>13</v>
      </c>
      <c r="G11" s="8">
        <f t="shared" si="0"/>
        <v>276.93400000000003</v>
      </c>
    </row>
    <row r="12" spans="1:9" ht="78.75" x14ac:dyDescent="0.25">
      <c r="A12" s="3">
        <f t="shared" si="1"/>
        <v>5</v>
      </c>
      <c r="B12" s="6" t="s">
        <v>16</v>
      </c>
      <c r="C12" s="3" t="s">
        <v>17</v>
      </c>
      <c r="D12" s="7">
        <v>0.04</v>
      </c>
      <c r="E12" s="7">
        <v>3956.2</v>
      </c>
      <c r="F12" s="4" t="s">
        <v>13</v>
      </c>
      <c r="G12" s="8">
        <f t="shared" si="0"/>
        <v>158.24799999999999</v>
      </c>
    </row>
    <row r="13" spans="1:9" ht="55.5" customHeight="1" x14ac:dyDescent="0.25">
      <c r="A13" s="3">
        <f t="shared" si="1"/>
        <v>6</v>
      </c>
      <c r="B13" s="6" t="s">
        <v>19</v>
      </c>
      <c r="C13" s="3" t="s">
        <v>20</v>
      </c>
      <c r="D13" s="7">
        <v>0.21</v>
      </c>
      <c r="E13" s="7">
        <v>3956.2</v>
      </c>
      <c r="F13" s="4" t="s">
        <v>13</v>
      </c>
      <c r="G13" s="8">
        <f t="shared" si="0"/>
        <v>830.80199999999991</v>
      </c>
    </row>
    <row r="14" spans="1:9" ht="35.25" customHeight="1" x14ac:dyDescent="0.25">
      <c r="A14" s="3">
        <f t="shared" si="1"/>
        <v>7</v>
      </c>
      <c r="B14" s="20" t="s">
        <v>57</v>
      </c>
      <c r="C14" s="3" t="s">
        <v>22</v>
      </c>
      <c r="D14" s="7">
        <v>0.19</v>
      </c>
      <c r="E14" s="7">
        <v>3956.2</v>
      </c>
      <c r="F14" s="4" t="s">
        <v>13</v>
      </c>
      <c r="G14" s="8">
        <f t="shared" si="0"/>
        <v>751.678</v>
      </c>
    </row>
    <row r="15" spans="1:9" ht="50.25" customHeight="1" x14ac:dyDescent="0.25">
      <c r="A15" s="3">
        <f t="shared" si="1"/>
        <v>8</v>
      </c>
      <c r="B15" s="6" t="s">
        <v>23</v>
      </c>
      <c r="C15" s="3" t="s">
        <v>22</v>
      </c>
      <c r="D15" s="7">
        <v>0.2</v>
      </c>
      <c r="E15" s="7">
        <v>3956.2</v>
      </c>
      <c r="F15" s="4" t="s">
        <v>13</v>
      </c>
      <c r="G15" s="8">
        <f t="shared" si="0"/>
        <v>791.24</v>
      </c>
    </row>
    <row r="16" spans="1:9" ht="33" customHeight="1" x14ac:dyDescent="0.25">
      <c r="A16" s="3">
        <f t="shared" si="1"/>
        <v>9</v>
      </c>
      <c r="B16" s="6" t="s">
        <v>62</v>
      </c>
      <c r="C16" s="3" t="s">
        <v>12</v>
      </c>
      <c r="D16" s="7">
        <v>0.54</v>
      </c>
      <c r="E16" s="7">
        <v>3956.2</v>
      </c>
      <c r="F16" s="10" t="s">
        <v>59</v>
      </c>
      <c r="G16" s="8">
        <f t="shared" si="0"/>
        <v>2136.348</v>
      </c>
    </row>
    <row r="17" spans="1:7" ht="21.75" customHeight="1" x14ac:dyDescent="0.25">
      <c r="A17" s="3">
        <f t="shared" si="1"/>
        <v>10</v>
      </c>
      <c r="B17" s="6" t="s">
        <v>25</v>
      </c>
      <c r="C17" s="3" t="s">
        <v>12</v>
      </c>
      <c r="D17" s="7">
        <v>0.46</v>
      </c>
      <c r="E17" s="7">
        <v>3956.2</v>
      </c>
      <c r="F17" s="10" t="s">
        <v>59</v>
      </c>
      <c r="G17" s="8">
        <f t="shared" si="0"/>
        <v>1819.8520000000001</v>
      </c>
    </row>
    <row r="18" spans="1:7" ht="30" customHeight="1" x14ac:dyDescent="0.25">
      <c r="A18" s="3">
        <f t="shared" si="1"/>
        <v>11</v>
      </c>
      <c r="B18" s="6" t="s">
        <v>26</v>
      </c>
      <c r="C18" s="3" t="s">
        <v>22</v>
      </c>
      <c r="D18" s="7">
        <v>0.05</v>
      </c>
      <c r="E18" s="7">
        <v>3956.2</v>
      </c>
      <c r="F18" s="4" t="s">
        <v>27</v>
      </c>
      <c r="G18" s="8">
        <f t="shared" si="0"/>
        <v>197.81</v>
      </c>
    </row>
    <row r="19" spans="1:7" ht="74.25" customHeight="1" x14ac:dyDescent="0.25">
      <c r="A19" s="3">
        <f t="shared" si="1"/>
        <v>12</v>
      </c>
      <c r="B19" s="6" t="s">
        <v>28</v>
      </c>
      <c r="C19" s="3" t="s">
        <v>22</v>
      </c>
      <c r="D19" s="7">
        <v>0.08</v>
      </c>
      <c r="E19" s="7">
        <v>3956.2</v>
      </c>
      <c r="F19" s="4" t="s">
        <v>60</v>
      </c>
      <c r="G19" s="8">
        <f t="shared" si="0"/>
        <v>316.49599999999998</v>
      </c>
    </row>
    <row r="20" spans="1:7" ht="31.5" x14ac:dyDescent="0.25">
      <c r="A20" s="3">
        <f t="shared" si="1"/>
        <v>13</v>
      </c>
      <c r="B20" s="6" t="s">
        <v>29</v>
      </c>
      <c r="C20" s="3" t="s">
        <v>30</v>
      </c>
      <c r="D20" s="7">
        <v>0.53</v>
      </c>
      <c r="E20" s="7">
        <v>3956.2</v>
      </c>
      <c r="F20" s="4" t="s">
        <v>18</v>
      </c>
      <c r="G20" s="8">
        <f t="shared" si="0"/>
        <v>2096.7860000000001</v>
      </c>
    </row>
    <row r="21" spans="1:7" x14ac:dyDescent="0.25">
      <c r="A21" s="3">
        <f t="shared" si="1"/>
        <v>14</v>
      </c>
      <c r="B21" s="27" t="s">
        <v>45</v>
      </c>
      <c r="C21" s="3" t="s">
        <v>31</v>
      </c>
      <c r="D21" s="7">
        <v>2.13</v>
      </c>
      <c r="E21" s="7">
        <v>3956.2</v>
      </c>
      <c r="F21" s="10" t="s">
        <v>59</v>
      </c>
      <c r="G21" s="8">
        <f>D21*E21</f>
        <v>8426.7059999999983</v>
      </c>
    </row>
    <row r="22" spans="1:7" ht="47.25" x14ac:dyDescent="0.25">
      <c r="A22" s="3">
        <f t="shared" si="1"/>
        <v>15</v>
      </c>
      <c r="B22" s="27" t="s">
        <v>63</v>
      </c>
      <c r="C22" s="3" t="s">
        <v>32</v>
      </c>
      <c r="D22" s="7">
        <v>3.06</v>
      </c>
      <c r="E22" s="7">
        <v>3956.2</v>
      </c>
      <c r="F22" s="4" t="s">
        <v>33</v>
      </c>
      <c r="G22" s="8">
        <f t="shared" si="0"/>
        <v>12105.972</v>
      </c>
    </row>
    <row r="23" spans="1:7" ht="31.5" x14ac:dyDescent="0.25">
      <c r="A23" s="3">
        <f>A22+1</f>
        <v>16</v>
      </c>
      <c r="B23" s="11" t="s">
        <v>34</v>
      </c>
      <c r="C23" s="12" t="s">
        <v>35</v>
      </c>
      <c r="D23" s="7">
        <f>6095.96*1.04</f>
        <v>6339.7984000000006</v>
      </c>
      <c r="E23" s="7">
        <v>2</v>
      </c>
      <c r="F23" s="10" t="s">
        <v>59</v>
      </c>
      <c r="G23" s="8">
        <f t="shared" si="0"/>
        <v>12679.596800000001</v>
      </c>
    </row>
    <row r="24" spans="1:7" x14ac:dyDescent="0.25">
      <c r="A24" s="3">
        <f t="shared" si="1"/>
        <v>17</v>
      </c>
      <c r="B24" s="11" t="s">
        <v>36</v>
      </c>
      <c r="C24" s="12" t="s">
        <v>12</v>
      </c>
      <c r="D24" s="7">
        <v>1.08</v>
      </c>
      <c r="E24" s="7">
        <v>3956.2</v>
      </c>
      <c r="F24" s="10" t="s">
        <v>59</v>
      </c>
      <c r="G24" s="8">
        <f t="shared" si="0"/>
        <v>4272.6959999999999</v>
      </c>
    </row>
    <row r="25" spans="1:7" x14ac:dyDescent="0.25">
      <c r="A25" s="3">
        <f t="shared" si="1"/>
        <v>18</v>
      </c>
      <c r="B25" s="11" t="s">
        <v>37</v>
      </c>
      <c r="C25" s="12" t="s">
        <v>38</v>
      </c>
      <c r="D25" s="7">
        <v>0.14000000000000001</v>
      </c>
      <c r="E25" s="7">
        <v>3956.2</v>
      </c>
      <c r="F25" s="10" t="s">
        <v>59</v>
      </c>
      <c r="G25" s="8">
        <f t="shared" si="0"/>
        <v>553.86800000000005</v>
      </c>
    </row>
    <row r="26" spans="1:7" ht="48.75" customHeight="1" x14ac:dyDescent="0.25">
      <c r="A26" s="3">
        <f t="shared" si="1"/>
        <v>19</v>
      </c>
      <c r="B26" s="19" t="s">
        <v>39</v>
      </c>
      <c r="C26" s="9" t="s">
        <v>12</v>
      </c>
      <c r="D26" s="7">
        <v>1.32</v>
      </c>
      <c r="E26" s="7">
        <v>3956.2</v>
      </c>
      <c r="F26" s="10" t="s">
        <v>59</v>
      </c>
      <c r="G26" s="8">
        <f t="shared" si="0"/>
        <v>5222.1840000000002</v>
      </c>
    </row>
    <row r="27" spans="1:7" s="2" customFormat="1" ht="63" x14ac:dyDescent="0.25">
      <c r="A27" s="18">
        <f t="shared" si="1"/>
        <v>20</v>
      </c>
      <c r="B27" s="20" t="s">
        <v>92</v>
      </c>
      <c r="C27" s="13" t="s">
        <v>12</v>
      </c>
      <c r="D27" s="14">
        <v>2.58</v>
      </c>
      <c r="E27" s="13">
        <v>3956.2</v>
      </c>
      <c r="F27" s="10" t="s">
        <v>21</v>
      </c>
      <c r="G27" s="8">
        <f t="shared" si="0"/>
        <v>10206.995999999999</v>
      </c>
    </row>
    <row r="28" spans="1:7" s="47" customFormat="1" x14ac:dyDescent="0.25">
      <c r="A28" s="110" t="s">
        <v>42</v>
      </c>
      <c r="B28" s="110"/>
      <c r="C28" s="110"/>
      <c r="D28" s="110"/>
      <c r="E28" s="110"/>
      <c r="F28" s="110"/>
      <c r="G28" s="56">
        <f>SUM(G8:G27)+0.01</f>
        <v>67987.282800000001</v>
      </c>
    </row>
    <row r="29" spans="1:7" s="2" customFormat="1" x14ac:dyDescent="0.25">
      <c r="A29" s="111" t="s">
        <v>41</v>
      </c>
      <c r="B29" s="111"/>
      <c r="C29" s="111"/>
      <c r="D29" s="111"/>
      <c r="E29" s="111"/>
      <c r="F29" s="111"/>
      <c r="G29" s="111"/>
    </row>
    <row r="30" spans="1:7" s="2" customFormat="1" ht="39.75" customHeight="1" x14ac:dyDescent="0.25">
      <c r="A30" s="48" t="s">
        <v>0</v>
      </c>
      <c r="B30" s="48" t="s">
        <v>1</v>
      </c>
      <c r="C30" s="48" t="s">
        <v>2</v>
      </c>
      <c r="D30" s="48" t="s">
        <v>3</v>
      </c>
      <c r="E30" s="48" t="s">
        <v>4</v>
      </c>
      <c r="F30" s="49" t="s">
        <v>5</v>
      </c>
      <c r="G30" s="48" t="s">
        <v>6</v>
      </c>
    </row>
    <row r="31" spans="1:7" s="2" customFormat="1" ht="28.15" customHeight="1" x14ac:dyDescent="0.25">
      <c r="A31" s="48">
        <v>1</v>
      </c>
      <c r="B31" s="50" t="s">
        <v>58</v>
      </c>
      <c r="C31" s="51"/>
      <c r="D31" s="14"/>
      <c r="E31" s="48"/>
      <c r="F31" s="49" t="s">
        <v>61</v>
      </c>
      <c r="G31" s="8">
        <v>3300</v>
      </c>
    </row>
    <row r="32" spans="1:7" s="2" customFormat="1" ht="36.6" hidden="1" customHeight="1" x14ac:dyDescent="0.25">
      <c r="A32" s="48">
        <v>2</v>
      </c>
      <c r="B32" s="20" t="s">
        <v>7</v>
      </c>
      <c r="C32" s="48" t="s">
        <v>8</v>
      </c>
      <c r="D32" s="14">
        <v>14.62</v>
      </c>
      <c r="E32" s="14">
        <v>1800</v>
      </c>
      <c r="F32" s="49" t="s">
        <v>9</v>
      </c>
      <c r="G32" s="52">
        <v>0</v>
      </c>
    </row>
    <row r="33" spans="1:8" s="2" customFormat="1" ht="34.5" hidden="1" customHeight="1" x14ac:dyDescent="0.25">
      <c r="A33" s="48">
        <f>A32+1</f>
        <v>3</v>
      </c>
      <c r="B33" s="20" t="s">
        <v>10</v>
      </c>
      <c r="C33" s="48" t="s">
        <v>8</v>
      </c>
      <c r="D33" s="14">
        <v>10.55</v>
      </c>
      <c r="E33" s="14">
        <v>1800</v>
      </c>
      <c r="F33" s="49" t="s">
        <v>9</v>
      </c>
      <c r="G33" s="52">
        <v>0</v>
      </c>
    </row>
    <row r="34" spans="1:8" s="53" customFormat="1" x14ac:dyDescent="0.25">
      <c r="A34" s="112" t="s">
        <v>42</v>
      </c>
      <c r="B34" s="112"/>
      <c r="C34" s="112"/>
      <c r="D34" s="112"/>
      <c r="E34" s="112"/>
      <c r="F34" s="112"/>
      <c r="G34" s="57">
        <f>SUM(G31:G33)</f>
        <v>3300</v>
      </c>
    </row>
    <row r="35" spans="1:8" s="47" customFormat="1" x14ac:dyDescent="0.25">
      <c r="A35" s="110" t="s">
        <v>55</v>
      </c>
      <c r="B35" s="110"/>
      <c r="C35" s="110"/>
      <c r="D35" s="110"/>
      <c r="E35" s="110"/>
      <c r="F35" s="110"/>
      <c r="G35" s="58">
        <f>G28+G34</f>
        <v>71287.282800000001</v>
      </c>
    </row>
    <row r="36" spans="1:8" s="55" customFormat="1" x14ac:dyDescent="0.25">
      <c r="A36" s="54"/>
      <c r="B36" s="54"/>
      <c r="C36" s="54"/>
      <c r="D36" s="54"/>
      <c r="E36" s="54"/>
      <c r="F36" s="54"/>
      <c r="G36" s="54"/>
    </row>
    <row r="37" spans="1:8" s="32" customFormat="1" ht="26.25" customHeight="1" x14ac:dyDescent="0.3">
      <c r="A37" s="113" t="s">
        <v>101</v>
      </c>
      <c r="B37" s="114"/>
      <c r="C37" s="114"/>
      <c r="D37" s="114"/>
      <c r="E37" s="114"/>
      <c r="F37" s="114"/>
      <c r="G37" s="114"/>
    </row>
    <row r="38" spans="1:8" s="32" customFormat="1" ht="25.5" customHeight="1" x14ac:dyDescent="0.3">
      <c r="A38" s="113" t="s">
        <v>102</v>
      </c>
      <c r="B38" s="107"/>
      <c r="C38" s="107"/>
      <c r="D38" s="107"/>
      <c r="E38" s="107"/>
      <c r="F38" s="107"/>
      <c r="G38" s="107"/>
    </row>
    <row r="39" spans="1:8" s="32" customFormat="1" ht="28.5" customHeight="1" x14ac:dyDescent="0.3">
      <c r="A39" s="115" t="s">
        <v>48</v>
      </c>
      <c r="B39" s="107"/>
      <c r="C39" s="107"/>
      <c r="D39" s="107"/>
      <c r="E39" s="107"/>
      <c r="F39" s="107"/>
      <c r="G39" s="107"/>
    </row>
    <row r="40" spans="1:8" s="32" customFormat="1" ht="32.25" customHeight="1" x14ac:dyDescent="0.3">
      <c r="A40" s="106" t="s">
        <v>49</v>
      </c>
      <c r="B40" s="107"/>
      <c r="C40" s="107"/>
      <c r="D40" s="107"/>
      <c r="E40" s="107"/>
      <c r="F40" s="107"/>
      <c r="G40" s="107"/>
    </row>
    <row r="41" spans="1:8" s="32" customFormat="1" ht="33.75" customHeight="1" x14ac:dyDescent="0.3">
      <c r="A41" s="106" t="s">
        <v>50</v>
      </c>
      <c r="B41" s="107"/>
      <c r="C41" s="107"/>
      <c r="D41" s="107"/>
      <c r="E41" s="107"/>
      <c r="F41" s="107"/>
      <c r="G41" s="107"/>
    </row>
    <row r="42" spans="1:8" s="33" customFormat="1" x14ac:dyDescent="0.25">
      <c r="A42" s="15"/>
      <c r="B42" s="16"/>
      <c r="C42" s="21"/>
      <c r="D42" s="21"/>
      <c r="E42" s="25"/>
      <c r="F42" s="22"/>
      <c r="G42" s="21"/>
    </row>
    <row r="43" spans="1:8" s="33" customFormat="1" ht="37.9" customHeight="1" x14ac:dyDescent="0.3">
      <c r="A43" s="38"/>
      <c r="B43" s="38"/>
      <c r="C43" s="39" t="s">
        <v>51</v>
      </c>
      <c r="D43" s="39"/>
      <c r="E43" s="39"/>
      <c r="F43" s="40"/>
      <c r="G43" s="41"/>
      <c r="H43" s="42"/>
    </row>
    <row r="44" spans="1:8" ht="18.75" x14ac:dyDescent="0.3">
      <c r="A44" s="43"/>
      <c r="B44" s="43" t="s">
        <v>52</v>
      </c>
      <c r="C44" s="44" t="s">
        <v>64</v>
      </c>
      <c r="D44" s="44"/>
      <c r="E44" s="44"/>
      <c r="F44" s="45"/>
      <c r="G44" s="44"/>
      <c r="H44" s="43"/>
    </row>
    <row r="45" spans="1:8" ht="15" customHeight="1" x14ac:dyDescent="0.3">
      <c r="A45" s="43"/>
      <c r="B45" s="43"/>
      <c r="C45" s="44"/>
      <c r="D45" s="44"/>
      <c r="E45" s="44"/>
      <c r="F45" s="46"/>
      <c r="G45" s="44"/>
      <c r="H45" s="43"/>
    </row>
    <row r="46" spans="1:8" ht="18.75" x14ac:dyDescent="0.3">
      <c r="A46" s="43"/>
      <c r="B46" s="43" t="s">
        <v>53</v>
      </c>
      <c r="C46" s="44" t="s">
        <v>54</v>
      </c>
      <c r="D46" s="44"/>
      <c r="E46" s="44"/>
      <c r="F46" s="45"/>
      <c r="G46" s="44"/>
      <c r="H46" s="43"/>
    </row>
    <row r="47" spans="1:8" ht="18.75" x14ac:dyDescent="0.3">
      <c r="A47" s="43"/>
      <c r="B47" s="43"/>
      <c r="C47" s="44"/>
      <c r="D47" s="44"/>
      <c r="E47" s="44"/>
      <c r="F47" s="46"/>
      <c r="G47" s="44"/>
      <c r="H47" s="43"/>
    </row>
    <row r="48" spans="1:8" ht="18.75" x14ac:dyDescent="0.3">
      <c r="A48" s="43"/>
      <c r="B48" s="43"/>
      <c r="C48" s="44"/>
      <c r="D48" s="44"/>
      <c r="E48" s="44"/>
      <c r="F48" s="46"/>
      <c r="G48" s="44"/>
      <c r="H48" s="43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55118110236220474" right="0.11811023622047245" top="0.11811023622047245" bottom="0.11811023622047245" header="0.15748031496062992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2023-01-31T07:14:18Z</dcterms:modified>
</cp:coreProperties>
</file>