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6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5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10" i="1"/>
  <c r="C29" i="1" s="1"/>
  <c r="C36" i="1" s="1"/>
  <c r="C37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<sst xmlns="http://schemas.openxmlformats.org/spreadsheetml/2006/main" count="38" uniqueCount="33">
  <si>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Костычева д.6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</si>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</sst>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i/>
      <sz val="12"/>
      <color indexed="8"/>
      <name val="Cambria"/>
      <family val="1"/>
      <charset val="204"/>
    </font>
    <font>
      <sz val="14"/>
      <name val="Arial"/>
      <family val="2"/>
      <charset val="204"/>
    </font>
    <font>
      <sz val="14"/>
      <name val="Calibri Light"/>
      <family val="1"/>
      <charset val="204"/>
      <scheme val="major"/>
    </font>
    <font>
      <sz val="14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justify"/>
    </xf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justify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9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6" fillId="4" borderId="1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2" borderId="0" xfId="0" applyFont="1" applyFill="1"/>
    <xf numFmtId="0" fontId="12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/>
    </xf>
    <xf numFmtId="0" fontId="2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wrapText="1"/>
    </xf>
    <xf numFmtId="0" fontId="14" fillId="0" borderId="0" xfId="0" applyFont="1"/>
    <xf numFmtId="4" fontId="14" fillId="0" borderId="0" xfId="0" applyNumberFormat="1" applyFont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/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6%20&#1082;%201/&#1082;&#1086;&#1089;&#1090;&#1099;&#1095;&#1077;&#1074;&#1072;%206%20&#1082;&#1086;&#1088;&#108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864.96</v>
          </cell>
        </row>
        <row r="9">
          <cell r="G9">
            <v>216.24</v>
          </cell>
        </row>
        <row r="10">
          <cell r="G10">
            <v>405.45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513.57000000000005</v>
          </cell>
        </row>
        <row r="14">
          <cell r="G14">
            <v>459.51000000000005</v>
          </cell>
        </row>
        <row r="15">
          <cell r="G15">
            <v>486.53999999999996</v>
          </cell>
        </row>
        <row r="16">
          <cell r="G16">
            <v>1351.5</v>
          </cell>
        </row>
        <row r="17">
          <cell r="G17">
            <v>1135.26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1648.83</v>
          </cell>
        </row>
        <row r="21">
          <cell r="G21">
            <v>3567.96</v>
          </cell>
        </row>
        <row r="22">
          <cell r="G22">
            <v>10136.25</v>
          </cell>
        </row>
        <row r="23">
          <cell r="G23">
            <v>2703</v>
          </cell>
        </row>
        <row r="24">
          <cell r="G24">
            <v>3270.63</v>
          </cell>
        </row>
        <row r="25">
          <cell r="G25">
            <v>351.39</v>
          </cell>
        </row>
        <row r="26">
          <cell r="G26">
            <v>3324.69</v>
          </cell>
        </row>
        <row r="31">
          <cell r="G31">
            <v>2465.6999999999998</v>
          </cell>
        </row>
      </sheetData>
      <sheetData sheetId="1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3216.5699999999997</v>
          </cell>
        </row>
      </sheetData>
      <sheetData sheetId="2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3216.5699999999997</v>
          </cell>
        </row>
      </sheetData>
      <sheetData sheetId="3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3216.5699999999997</v>
          </cell>
        </row>
      </sheetData>
      <sheetData sheetId="4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3216.5699999999997</v>
          </cell>
        </row>
        <row r="30">
          <cell r="G30">
            <v>69.39</v>
          </cell>
        </row>
      </sheetData>
      <sheetData sheetId="5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3216.5699999999997</v>
          </cell>
        </row>
        <row r="30">
          <cell r="G30">
            <v>11152.07</v>
          </cell>
        </row>
      </sheetData>
      <sheetData sheetId="6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  <row r="30">
          <cell r="G30">
            <v>2970.54</v>
          </cell>
        </row>
      </sheetData>
      <sheetData sheetId="7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  <row r="30">
          <cell r="G30">
            <v>23862.46</v>
          </cell>
        </row>
        <row r="31">
          <cell r="G31">
            <v>18840.400000000001</v>
          </cell>
        </row>
        <row r="32">
          <cell r="G32">
            <v>13587.6</v>
          </cell>
        </row>
      </sheetData>
      <sheetData sheetId="8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</sheetData>
      <sheetData sheetId="9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  <row r="30">
          <cell r="G30">
            <v>3917.63</v>
          </cell>
        </row>
      </sheetData>
      <sheetData sheetId="10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  <row r="30">
          <cell r="G30">
            <v>3689.79</v>
          </cell>
        </row>
      </sheetData>
      <sheetData sheetId="11">
        <row r="8">
          <cell r="G8">
            <v>891.99</v>
          </cell>
        </row>
        <row r="9">
          <cell r="G9">
            <v>216.24</v>
          </cell>
        </row>
        <row r="10">
          <cell r="G10">
            <v>432.48</v>
          </cell>
        </row>
        <row r="11">
          <cell r="G11">
            <v>189.21</v>
          </cell>
        </row>
        <row r="12">
          <cell r="G12">
            <v>108.12</v>
          </cell>
        </row>
        <row r="13">
          <cell r="G13">
            <v>540.6</v>
          </cell>
        </row>
        <row r="14">
          <cell r="G14">
            <v>486.53999999999996</v>
          </cell>
        </row>
        <row r="15">
          <cell r="G15">
            <v>513.57000000000005</v>
          </cell>
        </row>
        <row r="16">
          <cell r="G16">
            <v>1405.56</v>
          </cell>
        </row>
        <row r="17">
          <cell r="G17">
            <v>1189.32</v>
          </cell>
        </row>
        <row r="18">
          <cell r="G18">
            <v>135.15</v>
          </cell>
        </row>
        <row r="19">
          <cell r="G19">
            <v>216.24</v>
          </cell>
        </row>
        <row r="20">
          <cell r="G20">
            <v>1702.89</v>
          </cell>
        </row>
        <row r="21">
          <cell r="G21">
            <v>3757.1699999999996</v>
          </cell>
        </row>
        <row r="22">
          <cell r="G22">
            <v>13352.820000000002</v>
          </cell>
        </row>
        <row r="23">
          <cell r="G23">
            <v>3405.78</v>
          </cell>
        </row>
        <row r="24">
          <cell r="G24">
            <v>378.42</v>
          </cell>
        </row>
        <row r="25">
          <cell r="G25">
            <v>3459.84</v>
          </cell>
        </row>
        <row r="26">
          <cell r="G26">
            <v>3351.72</v>
          </cell>
        </row>
        <row r="30">
          <cell r="G30">
            <v>3540.98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9" zoomScale="70" zoomScaleNormal="70" workbookViewId="0">
      <selection activeCell="C5" sqref="C5:C8"/>
    </sheetView>
  </sheetViews>
  <sheetFormatPr defaultColWidth="8.85546875" defaultRowHeight="15.75" x14ac:dyDescent="0.25"/>
  <cols>
    <col min="1" max="1" width="10.28515625" style="18" customWidth="1"/>
    <col min="2" max="2" width="90.5703125" style="18" customWidth="1"/>
    <col min="3" max="3" width="36.28515625" style="54" customWidth="1"/>
    <col min="4" max="6" width="24.28515625" style="18" customWidth="1"/>
    <col min="7" max="16384" width="8.85546875" style="18"/>
  </cols>
  <sheetData>
    <row r="1" spans="1:3" s="1" customFormat="1" x14ac:dyDescent="0.25">
      <c r="C1" s="2"/>
    </row>
    <row r="2" spans="1:3" s="5" customFormat="1" ht="48.75" customHeight="1" x14ac:dyDescent="0.25">
      <c r="A2" s="3" t="s">
        <v>0</v>
      </c>
      <c r="B2" s="4"/>
      <c r="C2" s="4"/>
    </row>
    <row r="3" spans="1:3" s="9" customFormat="1" ht="18.75" customHeight="1" x14ac:dyDescent="0.25">
      <c r="A3" s="6"/>
      <c r="B3" s="7"/>
      <c r="C3" s="8"/>
    </row>
    <row r="4" spans="1:3" s="12" customFormat="1" ht="21" customHeight="1" x14ac:dyDescent="0.25">
      <c r="A4" s="10"/>
      <c r="B4" s="10"/>
      <c r="C4" s="11"/>
    </row>
    <row r="5" spans="1:3" s="1" customFormat="1" ht="53.25" customHeight="1" x14ac:dyDescent="0.25">
      <c r="A5" s="13">
        <v>1</v>
      </c>
      <c r="B5" s="14" t="s">
        <v>1</v>
      </c>
      <c r="C5" s="15">
        <v>483514.81</v>
      </c>
    </row>
    <row r="6" spans="1:3" s="1" customFormat="1" ht="54" customHeight="1" x14ac:dyDescent="0.25">
      <c r="A6" s="16">
        <v>2</v>
      </c>
      <c r="B6" s="14" t="s">
        <v>2</v>
      </c>
      <c r="C6" s="17">
        <v>450449.93</v>
      </c>
    </row>
    <row r="7" spans="1:3" ht="37.5" customHeight="1" x14ac:dyDescent="0.25">
      <c r="A7" s="16">
        <v>3</v>
      </c>
      <c r="B7" s="14" t="s">
        <v>3</v>
      </c>
      <c r="C7" s="17">
        <v>190148.49</v>
      </c>
    </row>
    <row r="8" spans="1:3" ht="37.5" customHeight="1" x14ac:dyDescent="0.25">
      <c r="A8" s="16">
        <v>4</v>
      </c>
      <c r="B8" s="14" t="s">
        <v>4</v>
      </c>
      <c r="C8" s="19">
        <v>1</v>
      </c>
    </row>
    <row r="9" spans="1:3" ht="53.45" customHeight="1" x14ac:dyDescent="0.25">
      <c r="A9" s="20" t="s">
        <v>5</v>
      </c>
      <c r="B9" s="20" t="s">
        <v>6</v>
      </c>
      <c r="C9" s="21" t="s">
        <v>7</v>
      </c>
    </row>
    <row r="10" spans="1:3" ht="31.5" x14ac:dyDescent="0.25">
      <c r="A10" s="22">
        <v>1</v>
      </c>
      <c r="B10" s="23" t="s">
        <v>8</v>
      </c>
      <c r="C10" s="24">
        <f>SUM([1]январь!G8+[1]февраль!G8+[1]март!G8+[1]апрель!G8+[1]май!G8+[1]июнь!G8+[1]июль!G8+[1]август!G8+[1]сент!G8+[1]окт!G8+[1]ноя!G8+[1]дек!G8)</f>
        <v>10676.849999999999</v>
      </c>
    </row>
    <row r="11" spans="1:3" x14ac:dyDescent="0.25">
      <c r="A11" s="22">
        <f t="shared" ref="A11:A28" si="0">A10+1</f>
        <v>2</v>
      </c>
      <c r="B11" s="25" t="s">
        <v>9</v>
      </c>
      <c r="C11" s="24">
        <f>SUM([1]январь!G9+[1]февраль!G9+[1]март!G9+[1]апрель!G9+[1]май!G9+[1]июнь!G9+[1]июль!G9+[1]август!G9+[1]сент!G9+[1]окт!G9+[1]ноя!G9+[1]дек!G9)</f>
        <v>2594.88</v>
      </c>
    </row>
    <row r="12" spans="1:3" x14ac:dyDescent="0.25">
      <c r="A12" s="22">
        <f t="shared" si="0"/>
        <v>3</v>
      </c>
      <c r="B12" s="23" t="s">
        <v>10</v>
      </c>
      <c r="C12" s="24">
        <f>SUM([1]январь!G10+[1]февраль!G10+[1]март!G10+[1]апрель!G10+[1]май!G10+[1]июнь!G10+[1]июль!G10+[1]август!G10+[1]сент!G10+[1]окт!G10+[1]ноя!G10+[1]дек!G10)</f>
        <v>5162.7299999999996</v>
      </c>
    </row>
    <row r="13" spans="1:3" ht="30" customHeight="1" x14ac:dyDescent="0.25">
      <c r="A13" s="22">
        <f t="shared" si="0"/>
        <v>4</v>
      </c>
      <c r="B13" s="23" t="s">
        <v>11</v>
      </c>
      <c r="C13" s="24">
        <f>SUM([1]январь!G11+[1]февраль!G11+[1]март!G11+[1]апрель!G11+[1]май!G11+[1]июнь!G11+[1]июль!G11+[1]август!G11+[1]сент!G11+[1]окт!G11+[1]ноя!G11+[1]дек!G11)</f>
        <v>2270.52</v>
      </c>
    </row>
    <row r="14" spans="1:3" x14ac:dyDescent="0.25">
      <c r="A14" s="22">
        <f t="shared" si="0"/>
        <v>5</v>
      </c>
      <c r="B14" s="23" t="s">
        <v>12</v>
      </c>
      <c r="C14" s="24">
        <f>SUM([1]январь!G12+[1]февраль!G12+[1]март!G12+[1]апрель!G12+[1]май!G12+[1]июнь!G12+[1]июль!G12+[1]август!G12+[1]сент!G12+[1]окт!G12+[1]ноя!G12+[1]дек!G12)</f>
        <v>1297.44</v>
      </c>
    </row>
    <row r="15" spans="1:3" ht="31.5" x14ac:dyDescent="0.25">
      <c r="A15" s="22">
        <f t="shared" si="0"/>
        <v>6</v>
      </c>
      <c r="B15" s="23" t="s">
        <v>13</v>
      </c>
      <c r="C15" s="24">
        <f>SUM([1]январь!G13+[1]февраль!G13+[1]март!G13+[1]апрель!G13+[1]май!G13+[1]июнь!G13+[1]июль!G13+[1]август!G13+[1]сент!G13+[1]окт!G13+[1]ноя!G13+[1]дек!G13)</f>
        <v>6460.170000000001</v>
      </c>
    </row>
    <row r="16" spans="1:3" x14ac:dyDescent="0.25">
      <c r="A16" s="22">
        <f t="shared" si="0"/>
        <v>7</v>
      </c>
      <c r="B16" s="23" t="s">
        <v>14</v>
      </c>
      <c r="C16" s="24">
        <f>SUM([1]январь!G14+[1]февраль!G14+[1]март!G14+[1]апрель!G14+[1]май!G14+[1]июнь!G14+[1]июль!G14+[1]август!G14+[1]сент!G14+[1]окт!G14+[1]ноя!G14+[1]дек!G14)</f>
        <v>5811.45</v>
      </c>
    </row>
    <row r="17" spans="1:9" x14ac:dyDescent="0.25">
      <c r="A17" s="22">
        <f t="shared" si="0"/>
        <v>8</v>
      </c>
      <c r="B17" s="23" t="s">
        <v>15</v>
      </c>
      <c r="C17" s="24">
        <f>SUM([1]январь!G15+[1]февраль!G15+[1]март!G15+[1]апрель!G15+[1]май!G15+[1]июнь!G15+[1]июль!G15+[1]август!G15+[1]сент!G15+[1]окт!G15+[1]ноя!G15+[1]дек!G15)</f>
        <v>6135.8099999999995</v>
      </c>
    </row>
    <row r="18" spans="1:9" ht="33" customHeight="1" x14ac:dyDescent="0.25">
      <c r="A18" s="22">
        <f t="shared" si="0"/>
        <v>9</v>
      </c>
      <c r="B18" s="23" t="s">
        <v>16</v>
      </c>
      <c r="C18" s="24">
        <f>SUM([1]январь!G16+[1]февраль!G16+[1]март!G16+[1]апрель!G16+[1]май!G16+[1]июнь!G16+[1]июль!G16+[1]август!G16+[1]сент!G16+[1]окт!G16+[1]ноя!G16+[1]дек!G16)</f>
        <v>16812.659999999996</v>
      </c>
    </row>
    <row r="19" spans="1:9" ht="33" customHeight="1" x14ac:dyDescent="0.25">
      <c r="A19" s="22">
        <f t="shared" si="0"/>
        <v>10</v>
      </c>
      <c r="B19" s="23" t="s">
        <v>17</v>
      </c>
      <c r="C19" s="24">
        <f>SUM([1]январь!G17+[1]февраль!G17+[1]март!G17+[1]апрель!G17+[1]май!G17+[1]июнь!G17+[1]июль!G17+[1]август!G17+[1]сент!G17+[1]окт!G17+[1]ноя!G17+[1]дек!G17)</f>
        <v>14217.779999999997</v>
      </c>
    </row>
    <row r="20" spans="1:9" ht="40.9" customHeight="1" x14ac:dyDescent="0.25">
      <c r="A20" s="22">
        <f t="shared" si="0"/>
        <v>11</v>
      </c>
      <c r="B20" s="23" t="s">
        <v>18</v>
      </c>
      <c r="C20" s="24">
        <f>SUM([1]январь!G18+[1]февраль!G18+[1]март!G18+[1]апрель!G18+[1]май!G18+[1]июнь!G18+[1]июль!G18+[1]август!G18+[1]сент!G18+[1]окт!G18+[1]ноя!G18+[1]дек!G18)</f>
        <v>1621.8000000000004</v>
      </c>
    </row>
    <row r="21" spans="1:9" ht="46.9" customHeight="1" x14ac:dyDescent="0.25">
      <c r="A21" s="22">
        <f t="shared" si="0"/>
        <v>12</v>
      </c>
      <c r="B21" s="23" t="s">
        <v>19</v>
      </c>
      <c r="C21" s="24">
        <f>SUM([1]январь!G19+[1]февраль!G19+[1]март!G19+[1]апрель!G19+[1]май!G19+[1]июнь!G19+[1]июль!G19+[1]август!G19+[1]сент!G19+[1]окт!G19+[1]ноя!G19+[1]дек!G19)</f>
        <v>2594.88</v>
      </c>
    </row>
    <row r="22" spans="1:9" x14ac:dyDescent="0.25">
      <c r="A22" s="22">
        <f t="shared" si="0"/>
        <v>13</v>
      </c>
      <c r="B22" s="23" t="s">
        <v>20</v>
      </c>
      <c r="C22" s="24">
        <f>SUM([1]январь!G20+[1]февраль!G20+[1]март!G20+[1]апрель!G20+[1]май!G20+[1]июнь!G20+[1]июль!G20+[1]август!G20+[1]сент!G20+[1]окт!G20+[1]ноя!G20+[1]дек!G20)</f>
        <v>20380.62</v>
      </c>
    </row>
    <row r="23" spans="1:9" x14ac:dyDescent="0.25">
      <c r="A23" s="22">
        <f t="shared" si="0"/>
        <v>14</v>
      </c>
      <c r="B23" s="23" t="s">
        <v>21</v>
      </c>
      <c r="C23" s="24">
        <f>SUM([1]январь!G21+[1]февраль!G21+[1]март!G21+[1]апрель!G21+[1]май!G21+[1]июнь!G21+[1]июль!G21+[1]август!G21+[1]сент!G21+[1]окт!G21+[1]ноя!G21+[1]дек!G21)</f>
        <v>44896.829999999987</v>
      </c>
    </row>
    <row r="24" spans="1:9" x14ac:dyDescent="0.25">
      <c r="A24" s="22">
        <f t="shared" si="0"/>
        <v>15</v>
      </c>
      <c r="B24" s="23" t="s">
        <v>22</v>
      </c>
      <c r="C24" s="24">
        <f>SUM([1]январь!G22+[1]февраль!G22+[1]март!G22+[1]апрель!G22+[1]май!G22+[1]июнь!G22+[1]июль!G22+[1]август!G22+[1]сент!G22+[1]окт!G22+[1]ноя!G22+[1]дек!G22)</f>
        <v>157017.27000000005</v>
      </c>
    </row>
    <row r="25" spans="1:9" x14ac:dyDescent="0.25">
      <c r="A25" s="22">
        <f t="shared" si="0"/>
        <v>16</v>
      </c>
      <c r="B25" s="26" t="s">
        <v>23</v>
      </c>
      <c r="C25" s="24">
        <f>SUM([1]январь!G23+[1]февраль!G23+[1]март!G23+[1]апрель!G23+[1]май!G23+[1]июнь!G23+[1]июль!G23+[1]август!G23+[1]сент!G23+[1]окт!G23+[1]ноя!G23+[1]дек!G23)</f>
        <v>40166.579999999994</v>
      </c>
    </row>
    <row r="26" spans="1:9" x14ac:dyDescent="0.25">
      <c r="A26" s="22">
        <f t="shared" si="0"/>
        <v>17</v>
      </c>
      <c r="B26" s="26" t="s">
        <v>24</v>
      </c>
      <c r="C26" s="24">
        <f>SUM([1]январь!G24+[1]февраль!G24+[1]март!G24+[1]апрель!G24+[1]май!G24+[1]июнь!G24+[1]июль!G24+[1]август!G24+[1]сент!G24+[1]окт!G24+[1]ноя!G24+[1]дек!G24)</f>
        <v>7433.2500000000009</v>
      </c>
    </row>
    <row r="27" spans="1:9" ht="48.75" customHeight="1" x14ac:dyDescent="0.25">
      <c r="A27" s="22">
        <f t="shared" si="0"/>
        <v>18</v>
      </c>
      <c r="B27" s="27" t="s">
        <v>25</v>
      </c>
      <c r="C27" s="24">
        <f>SUM([1]январь!G25+[1]февраль!G25+[1]март!G25+[1]апрель!G25+[1]май!G25+[1]июнь!G25+[1]июль!G25+[1]август!G25+[1]сент!G25+[1]окт!G25+[1]ноя!G25+[1]дек!G25)</f>
        <v>38409.630000000005</v>
      </c>
    </row>
    <row r="28" spans="1:9" s="29" customFormat="1" ht="31.5" x14ac:dyDescent="0.25">
      <c r="A28" s="22">
        <f t="shared" si="0"/>
        <v>19</v>
      </c>
      <c r="B28" s="28" t="s">
        <v>26</v>
      </c>
      <c r="C28" s="24">
        <f>SUM([1]январь!G26+[1]февраль!G26+[1]март!G26+[1]апрель!G26+[1]май!G26+[1]июнь!G26+[1]июль!G26+[1]август!G26+[1]сент!G26+[1]окт!G26+[1]ноя!G26+[1]дек!G26)</f>
        <v>39517.860000000008</v>
      </c>
      <c r="I28" s="30"/>
    </row>
    <row r="29" spans="1:9" s="33" customFormat="1" x14ac:dyDescent="0.25">
      <c r="A29" s="31" t="s">
        <v>27</v>
      </c>
      <c r="B29" s="32"/>
      <c r="C29" s="24">
        <f>SUM(C10:C28)</f>
        <v>423479.01000000007</v>
      </c>
    </row>
    <row r="30" spans="1:9" s="35" customFormat="1" x14ac:dyDescent="0.25">
      <c r="A30" s="34" t="s">
        <v>28</v>
      </c>
      <c r="B30" s="34"/>
      <c r="C30" s="24"/>
    </row>
    <row r="31" spans="1:9" s="38" customFormat="1" ht="56.25" customHeight="1" x14ac:dyDescent="0.25">
      <c r="A31" s="36" t="s">
        <v>5</v>
      </c>
      <c r="B31" s="37" t="s">
        <v>6</v>
      </c>
      <c r="C31" s="21" t="s">
        <v>7</v>
      </c>
    </row>
    <row r="32" spans="1:9" s="38" customFormat="1" ht="28.15" customHeight="1" x14ac:dyDescent="0.25">
      <c r="A32" s="36">
        <v>1</v>
      </c>
      <c r="B32" s="39" t="s">
        <v>28</v>
      </c>
      <c r="C32" s="24">
        <f>SUM([1]январь!G31+[1]февраль!G30+[1]март!G30+[1]апрель!G30+[1]май!G30+[1]июнь!G30+[1]июль!G30+[1]август!G30+[1]сент!G30+[1]окт!G30+[1]ноя!G30+[1]дек!G30)</f>
        <v>51668.560000000005</v>
      </c>
    </row>
    <row r="33" spans="1:3" s="38" customFormat="1" ht="36.75" customHeight="1" x14ac:dyDescent="0.25">
      <c r="A33" s="36">
        <v>2</v>
      </c>
      <c r="B33" s="39" t="s">
        <v>29</v>
      </c>
      <c r="C33" s="24">
        <f>[1]август!G31</f>
        <v>18840.400000000001</v>
      </c>
    </row>
    <row r="34" spans="1:3" s="38" customFormat="1" ht="27.75" customHeight="1" x14ac:dyDescent="0.25">
      <c r="A34" s="36">
        <v>3</v>
      </c>
      <c r="B34" s="39" t="s">
        <v>30</v>
      </c>
      <c r="C34" s="24">
        <f>[1]август!G32</f>
        <v>13587.6</v>
      </c>
    </row>
    <row r="35" spans="1:3" s="41" customFormat="1" x14ac:dyDescent="0.25">
      <c r="A35" s="40" t="s">
        <v>27</v>
      </c>
      <c r="B35" s="40"/>
      <c r="C35" s="24">
        <f>SUM(C32:C34)</f>
        <v>84096.560000000012</v>
      </c>
    </row>
    <row r="36" spans="1:3" s="33" customFormat="1" x14ac:dyDescent="0.25">
      <c r="A36" s="31" t="s">
        <v>31</v>
      </c>
      <c r="B36" s="31"/>
      <c r="C36" s="24">
        <f>C29+C35</f>
        <v>507575.57000000007</v>
      </c>
    </row>
    <row r="37" spans="1:3" s="45" customFormat="1" ht="20.45" customHeight="1" x14ac:dyDescent="0.3">
      <c r="A37" s="42"/>
      <c r="B37" s="43" t="s">
        <v>32</v>
      </c>
      <c r="C37" s="44">
        <f>C5-C36</f>
        <v>-24060.760000000068</v>
      </c>
    </row>
    <row r="38" spans="1:3" s="45" customFormat="1" ht="28.5" customHeight="1" x14ac:dyDescent="0.3">
      <c r="A38" s="46"/>
      <c r="B38" s="47"/>
      <c r="C38" s="47"/>
    </row>
    <row r="39" spans="1:3" s="45" customFormat="1" ht="21" customHeight="1" x14ac:dyDescent="0.3">
      <c r="A39" s="46"/>
      <c r="B39" s="47"/>
      <c r="C39" s="47"/>
    </row>
    <row r="40" spans="1:3" s="45" customFormat="1" ht="22.5" customHeight="1" x14ac:dyDescent="0.3">
      <c r="A40" s="46"/>
      <c r="B40" s="48"/>
      <c r="C40" s="48"/>
    </row>
    <row r="41" spans="1:3" s="45" customFormat="1" ht="20.25" customHeight="1" x14ac:dyDescent="0.3">
      <c r="A41" s="46"/>
      <c r="B41" s="49"/>
      <c r="C41" s="49"/>
    </row>
    <row r="42" spans="1:3" s="45" customFormat="1" ht="18.75" x14ac:dyDescent="0.3">
      <c r="A42" s="50"/>
      <c r="B42" s="50"/>
      <c r="C42" s="51"/>
    </row>
    <row r="43" spans="1:3" s="45" customFormat="1" ht="18.75" x14ac:dyDescent="0.3">
      <c r="A43" s="50"/>
      <c r="B43" s="50"/>
      <c r="C43" s="51"/>
    </row>
    <row r="44" spans="1:3" s="45" customFormat="1" ht="18.75" x14ac:dyDescent="0.3">
      <c r="A44" s="50"/>
      <c r="B44" s="50"/>
      <c r="C44" s="51"/>
    </row>
    <row r="45" spans="1:3" s="45" customFormat="1" ht="18.75" x14ac:dyDescent="0.3">
      <c r="A45" s="50"/>
      <c r="B45" s="50"/>
      <c r="C45" s="52"/>
    </row>
    <row r="46" spans="1:3" ht="18" x14ac:dyDescent="0.25">
      <c r="A46" s="53"/>
      <c r="B46" s="53"/>
      <c r="C46" s="52"/>
    </row>
    <row r="47" spans="1:3" ht="18" x14ac:dyDescent="0.25">
      <c r="A47" s="53"/>
      <c r="B47" s="53"/>
      <c r="C47" s="52"/>
    </row>
    <row r="48" spans="1:3" ht="18" x14ac:dyDescent="0.25">
      <c r="A48" s="53"/>
      <c r="B48" s="53"/>
      <c r="C48" s="52"/>
    </row>
    <row r="49" spans="1:3" ht="18.75" x14ac:dyDescent="0.25">
      <c r="A49" s="53"/>
      <c r="B49" s="53"/>
      <c r="C49" s="51"/>
    </row>
    <row r="50" spans="1:3" ht="18" x14ac:dyDescent="0.25">
      <c r="A50" s="53"/>
      <c r="B50" s="53"/>
      <c r="C50" s="52"/>
    </row>
  </sheetData>
  <mergeCells count="8">
    <mergeCell ref="A40:C40"/>
    <mergeCell ref="A41:C41"/>
    <mergeCell ref="A2:C2"/>
    <mergeCell ref="A29:B29"/>
    <mergeCell ref="A35:B35"/>
    <mergeCell ref="A36:B36"/>
    <mergeCell ref="A38:C38"/>
    <mergeCell ref="A39:C39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2022-02-28T06:17:04Z</dcterms:created>
  <dcterms:modified xsi:type="dcterms:W3CDTF">2022-02-28T06:17:21Z</dcterms:modified>
</cp:coreProperties>
</file>