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95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12">год!$A$1:$C$43</definedName>
  </definedNames>
  <calcPr calcId="145621"/>
</workbook>
</file>

<file path=xl/calcChain.xml><?xml version="1.0" encoding="utf-8"?>
<calcChain xmlns="http://schemas.openxmlformats.org/spreadsheetml/2006/main">
  <c r="C5" i="13" l="1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28" i="55" s="1"/>
  <c r="G35" i="55" s="1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4" i="52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G33" i="51"/>
  <c r="C36" i="13" s="1"/>
  <c r="G32" i="51"/>
  <c r="C35" i="13" s="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28" i="51" s="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28" i="49" s="1"/>
  <c r="G35" i="49" s="1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34" i="47"/>
  <c r="A33" i="47"/>
  <c r="G27" i="47"/>
  <c r="G26" i="47"/>
  <c r="G25" i="47"/>
  <c r="G24" i="47"/>
  <c r="G23" i="47"/>
  <c r="D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A33" i="46"/>
  <c r="G34" i="46"/>
  <c r="G27" i="46"/>
  <c r="G26" i="46"/>
  <c r="G25" i="46"/>
  <c r="G24" i="46"/>
  <c r="G23" i="46"/>
  <c r="D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1" i="45"/>
  <c r="D23" i="45"/>
  <c r="G23" i="45" s="1"/>
  <c r="A33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31" i="44"/>
  <c r="C34" i="13" s="1"/>
  <c r="G28" i="50" l="1"/>
  <c r="G35" i="50" s="1"/>
  <c r="G28" i="54"/>
  <c r="G28" i="46"/>
  <c r="G35" i="46" s="1"/>
  <c r="G28" i="47"/>
  <c r="G35" i="47" s="1"/>
  <c r="G28" i="48"/>
  <c r="G28" i="53"/>
  <c r="G35" i="53" s="1"/>
  <c r="G35" i="54"/>
  <c r="G35" i="52"/>
  <c r="G34" i="51"/>
  <c r="G35" i="51" s="1"/>
  <c r="G35" i="48"/>
  <c r="G34" i="45"/>
  <c r="G28" i="45"/>
  <c r="G35" i="45" s="1"/>
  <c r="C8" i="13"/>
  <c r="A33" i="44"/>
  <c r="G34" i="44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C11" i="13" s="1"/>
  <c r="C31" i="13" s="1"/>
  <c r="G28" i="44" l="1"/>
  <c r="G35" i="44"/>
  <c r="C37" i="13" l="1"/>
  <c r="C38" i="13" s="1"/>
  <c r="C39" i="13" s="1"/>
  <c r="A36" i="13" l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<sst xmlns="http://schemas.openxmlformats.org/spreadsheetml/2006/main" count="1230" uniqueCount="114">
  <si>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</si>
  <si>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</si>
  <si>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</si>
  <si>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</si>
  <si>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</si>
  <si>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</si>
  <si>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</si>
  <si>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</si>
  <si>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</si>
  <si>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</si>
  <si>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</si>
  <si>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</si>
  <si>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</si>
  <si>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</si>
  <si>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</si>
  <si>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</si>
  <si>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</si>
  <si>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</si>
  <si>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</si>
  <si>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</si>
  <si>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</si>
  <si>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</si>
  <si>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</si>
  <si>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</si>
  <si>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</si>
  <si>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</si>
  <si>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</si>
  <si>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</si>
  <si>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</si>
  <si>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</si>
  <si>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</si>
  <si>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</si>
  <si>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</si>
  <si>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</si>
  <si>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</si>
  <si>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</si>
  <si>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</si>
  <si>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</si>
  <si>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</si>
  <si>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</si>
  <si>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</si>
  <si>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</si>
  <si>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</si>
  <si>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</si>
  <si>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</si>
  <si>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</si>
  <si>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</si>
  <si>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</si>
  <si>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</si>
  <si>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</t>
  </si>
  <si>
    <t>постоянно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</si>
  <si>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</si>
  <si>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</si>
  <si>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</si>
  <si>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</si>
  <si>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</si>
  <si>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</si>
  <si>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</si>
  <si>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</si>
  <si>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</si>
  <si>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 xml:space="preserve">1. Исполнителем предъявлены к приемке следующие оказанные на основании договора управления многоквартирным домом № Н-19-1-6 от 01.11.2010  (далее – «Договор») услуги и (или) выполненные работы по содержанию и текущему ремонту общего имущества в  многоквартирном доме №19 к 1, расположенном по адресу г. Рязань ул. Новаторов </t>
  </si>
  <si>
    <t>Крылова Т.В.</t>
  </si>
  <si>
    <t>по графику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</si>
  <si>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</si>
  <si>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</si>
  <si>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дом 19 к 1,  именуемые в дальнейшем “Заказчик”, в лице  Крыловой Татьяны Васильевны, являющейся собственником квартиры № 20,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</si>
  <si>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</si>
  <si>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</si>
  <si>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</si>
  <si>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</si>
  <si>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</si>
  <si>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</si>
  <si>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</si>
  <si>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Шестьдесят три тысячи четыреста двадцать пять рублей девяносто девять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</si>
  <si>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</si>
  <si>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</si>
  <si>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триста четырнадцать рублей тридцать три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</si>
  <si>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</si>
  <si>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</si>
  <si>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Восемьдесят шесть тысяч семьсот шестнадцать рублей девяносто шесть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</si>
  <si>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</si>
  <si>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</si>
  <si>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шестьсот пять рублей 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</si>
  <si>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</si>
  <si>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</si>
  <si>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триста двадцать два рубля семьдесят одна копейка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</si>
  <si>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</si>
  <si>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</si>
  <si>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шестьсот четырнадцать рублей тридцать восемь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</si>
  <si>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</si>
  <si>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</si>
  <si>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</si>
  <si>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Сто две тысячи пятьсот семнадцать рублей девяносто восемь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</si>
  <si>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</si>
  <si>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</si>
  <si>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</si>
  <si>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</si>
  <si>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тринадцать тысяч девятьсот пятьдесят восемь рублей восемьдесят три копейки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</si>
  <si>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</si>
  <si>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</si>
  <si>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девятьсот сорок восемь рублей восемьдесят четыре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</si>
  <si>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</si>
  <si>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</si>
  <si>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Шестьдесят четыре тысячи семьсот девяносто четыре рубля девяносто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</si>
  <si>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</si>
  <si>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</si>
  <si>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семьсот тридцать пять рублей девяносто восемь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</si>
  <si>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</si>
  <si>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</si>
  <si>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</si>
  <si>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три тысячи двести шестьдесят пять рублей семьдесят четыре копейки</t>
  </si>
  <si>
    <t>Доходы и расходы ООО КА "Ирбис"  по управлению и обслуживанию МКД ул. Новаторов д. 19 к 1                                                          январь-декабрь</t>
  </si>
  <si>
    <t>Подано исковых заявлений за 2022г. (шт.)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</si>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</sst>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1" fillId="0" borderId="5" xfId="0" applyFont="1" applyFill="1" applyBorder="1"/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8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14" fontId="17" fillId="0" borderId="0" xfId="0" applyNumberFormat="1" applyFont="1"/>
    <xf numFmtId="0" fontId="8" fillId="0" borderId="0" xfId="0" applyFont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justify" wrapText="1"/>
    </xf>
    <xf numFmtId="0" fontId="3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3" fillId="3" borderId="6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52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69"/>
      <c r="E3" s="69"/>
      <c r="F3" s="69"/>
      <c r="G3" s="68">
        <v>44592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0.33</v>
      </c>
      <c r="E8" s="7">
        <v>3901.1</v>
      </c>
      <c r="F8" s="5" t="s">
        <v>12</v>
      </c>
      <c r="G8" s="30">
        <f>D8*E8</f>
        <v>1287.3630000000001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0.16</v>
      </c>
      <c r="E10" s="7">
        <v>3901.1</v>
      </c>
      <c r="F10" s="5" t="s">
        <v>12</v>
      </c>
      <c r="G10" s="30">
        <f t="shared" si="1"/>
        <v>624.17600000000004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</v>
      </c>
      <c r="E13" s="7">
        <v>3901.1</v>
      </c>
      <c r="F13" s="5" t="s">
        <v>12</v>
      </c>
      <c r="G13" s="30">
        <f t="shared" si="1"/>
        <v>780.22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0.18</v>
      </c>
      <c r="E14" s="7">
        <v>3901.1</v>
      </c>
      <c r="F14" s="5" t="s">
        <v>12</v>
      </c>
      <c r="G14" s="30">
        <f t="shared" si="1"/>
        <v>702.19799999999998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0.19</v>
      </c>
      <c r="E15" s="7">
        <v>3901.1</v>
      </c>
      <c r="F15" s="5" t="s">
        <v>12</v>
      </c>
      <c r="G15" s="30">
        <f t="shared" si="1"/>
        <v>741.20899999999995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0.52</v>
      </c>
      <c r="E16" s="7">
        <v>3901.1</v>
      </c>
      <c r="F16" s="10" t="s">
        <v>50</v>
      </c>
      <c r="G16" s="30">
        <f t="shared" si="1"/>
        <v>2028.5720000000001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0.44</v>
      </c>
      <c r="E17" s="7">
        <v>3901.1</v>
      </c>
      <c r="F17" s="10" t="s">
        <v>50</v>
      </c>
      <c r="G17" s="30">
        <f t="shared" si="1"/>
        <v>1716.4839999999999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0.52</v>
      </c>
      <c r="E20" s="7">
        <v>3901.1</v>
      </c>
      <c r="F20" s="5" t="s">
        <v>19</v>
      </c>
      <c r="G20" s="30">
        <f t="shared" si="1"/>
        <v>2028.5720000000001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1.63</v>
      </c>
      <c r="E21" s="7">
        <v>3901.1</v>
      </c>
      <c r="F21" s="10" t="s">
        <v>50</v>
      </c>
      <c r="G21" s="30">
        <f>D21*E21</f>
        <v>6358.7929999999997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2.96</v>
      </c>
      <c r="E22" s="7">
        <v>3901.1</v>
      </c>
      <c r="F22" s="5" t="s">
        <v>34</v>
      </c>
      <c r="G22" s="30">
        <f t="shared" si="1"/>
        <v>11547.255999999999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v>6095.96</v>
      </c>
      <c r="E23" s="7">
        <v>2</v>
      </c>
      <c r="F23" s="10" t="s">
        <v>50</v>
      </c>
      <c r="G23" s="30">
        <f t="shared" si="1"/>
        <v>12191.92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1.64</v>
      </c>
      <c r="E24" s="7">
        <v>3901.1</v>
      </c>
      <c r="F24" s="10" t="s">
        <v>50</v>
      </c>
      <c r="G24" s="30">
        <f t="shared" si="1"/>
        <v>6397.8039999999992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0.13</v>
      </c>
      <c r="E25" s="7">
        <v>3901.1</v>
      </c>
      <c r="F25" s="10" t="s">
        <v>50</v>
      </c>
      <c r="G25" s="30">
        <f t="shared" si="1"/>
        <v>507.14300000000003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1.27</v>
      </c>
      <c r="E26" s="7">
        <v>3901.1</v>
      </c>
      <c r="F26" s="10" t="s">
        <v>50</v>
      </c>
      <c r="G26" s="30">
        <f t="shared" si="1"/>
        <v>4954.3969999999999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60838.636999999988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f>2587.35</f>
        <v>2587.35</v>
      </c>
    </row>
    <row r="32" spans="1:7" s="3" customFormat="1" ht="36.6" hidden="1" customHeight="1" x14ac:dyDescent="0.25">
      <c r="A32" s="21">
        <v>2</v>
      </c>
      <c r="B32" s="18" t="s">
        <v>7</v>
      </c>
      <c r="C32" s="21" t="s">
        <v>8</v>
      </c>
      <c r="D32" s="14">
        <v>14.06</v>
      </c>
      <c r="E32" s="14">
        <v>1800</v>
      </c>
      <c r="F32" s="22" t="s">
        <v>62</v>
      </c>
      <c r="G32" s="32"/>
    </row>
    <row r="33" spans="1:7" s="3" customFormat="1" ht="30.75" hidden="1" customHeight="1" x14ac:dyDescent="0.25">
      <c r="A33" s="21">
        <f>A32+1</f>
        <v>3</v>
      </c>
      <c r="B33" s="18" t="s">
        <v>9</v>
      </c>
      <c r="C33" s="21" t="s">
        <v>8</v>
      </c>
      <c r="D33" s="14">
        <v>10.14</v>
      </c>
      <c r="E33" s="14">
        <v>1800</v>
      </c>
      <c r="F33" s="22" t="s">
        <v>62</v>
      </c>
      <c r="G33" s="32"/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2587.35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63425.986999999986</v>
      </c>
    </row>
    <row r="36" spans="1:7" x14ac:dyDescent="0.25">
      <c r="G36" s="1"/>
    </row>
    <row r="37" spans="1:7" ht="24.75" customHeight="1" x14ac:dyDescent="0.3">
      <c r="A37" s="84" t="s">
        <v>72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73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5:F35"/>
    <mergeCell ref="B2:G2"/>
    <mergeCell ref="A5:G5"/>
    <mergeCell ref="A6:G6"/>
    <mergeCell ref="A28:F28"/>
    <mergeCell ref="A34:F34"/>
    <mergeCell ref="A37:G37"/>
    <mergeCell ref="A38:G38"/>
    <mergeCell ref="A39:G39"/>
    <mergeCell ref="A40:G40"/>
    <mergeCell ref="A41:G41"/>
  </mergeCells>
  <pageMargins left="0.59" right="0.31496062992125984" top="0.3" bottom="0.27559055118110237" header="0.15748031496062992" footer="0.15748031496062992"/>
  <pageSetup paperSize="9" scale="5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6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102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80"/>
      <c r="E3" s="80"/>
      <c r="F3" s="80"/>
      <c r="G3" s="68">
        <v>44865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90</v>
      </c>
      <c r="C27" s="13" t="s">
        <v>11</v>
      </c>
      <c r="D27" s="14">
        <v>2.0699999999999998</v>
      </c>
      <c r="E27" s="7">
        <v>3901.1</v>
      </c>
      <c r="F27" s="10" t="s">
        <v>22</v>
      </c>
      <c r="G27" s="30">
        <f t="shared" si="1"/>
        <v>8075.2769999999991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63354.885800000004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1440.02</v>
      </c>
    </row>
    <row r="32" spans="1:7" s="3" customFormat="1" ht="36.6" hidden="1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hidden="1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1440.02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64794.9058</v>
      </c>
    </row>
    <row r="36" spans="1:7" x14ac:dyDescent="0.25">
      <c r="G36" s="1"/>
    </row>
    <row r="37" spans="1:7" ht="24.75" customHeight="1" x14ac:dyDescent="0.3">
      <c r="A37" s="84" t="s">
        <v>101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103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3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105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81"/>
      <c r="E3" s="81"/>
      <c r="F3" s="81"/>
      <c r="G3" s="68">
        <v>44895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90</v>
      </c>
      <c r="C27" s="13" t="s">
        <v>11</v>
      </c>
      <c r="D27" s="14">
        <v>2.0699999999999998</v>
      </c>
      <c r="E27" s="7">
        <v>3901.1</v>
      </c>
      <c r="F27" s="10" t="s">
        <v>22</v>
      </c>
      <c r="G27" s="30">
        <f t="shared" si="1"/>
        <v>8075.2769999999991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63354.885800000004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7381.09</v>
      </c>
    </row>
    <row r="32" spans="1:7" s="3" customFormat="1" ht="36.6" hidden="1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hidden="1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7381.09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70735.9758</v>
      </c>
    </row>
    <row r="36" spans="1:7" x14ac:dyDescent="0.25">
      <c r="G36" s="1"/>
    </row>
    <row r="37" spans="1:7" ht="24.75" customHeight="1" x14ac:dyDescent="0.3">
      <c r="A37" s="84" t="s">
        <v>104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106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9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109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82"/>
      <c r="E3" s="82"/>
      <c r="F3" s="82"/>
      <c r="G3" s="68">
        <v>44926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108</v>
      </c>
      <c r="C27" s="13" t="s">
        <v>11</v>
      </c>
      <c r="D27" s="14">
        <v>2.2599999999999998</v>
      </c>
      <c r="E27" s="7">
        <v>3901.1</v>
      </c>
      <c r="F27" s="10" t="s">
        <v>22</v>
      </c>
      <c r="G27" s="30">
        <f t="shared" si="1"/>
        <v>8816.485999999999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64096.094799999999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19169.650000000001</v>
      </c>
    </row>
    <row r="32" spans="1:7" s="3" customFormat="1" ht="36.6" hidden="1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hidden="1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19169.650000000001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83265.7448</v>
      </c>
    </row>
    <row r="36" spans="1:7" x14ac:dyDescent="0.25">
      <c r="G36" s="1"/>
    </row>
    <row r="37" spans="1:7" ht="24.75" customHeight="1" x14ac:dyDescent="0.3">
      <c r="A37" s="84" t="s">
        <v>107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110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view="pageBreakPreview" zoomScale="70" zoomScaleNormal="100" zoomScaleSheetLayoutView="70" workbookViewId="0">
      <selection activeCell="C10" sqref="C10"/>
    </sheetView>
  </sheetViews>
  <sheetFormatPr defaultRowHeight="15.75" x14ac:dyDescent="0.25"/>
  <cols>
    <col min="1" max="1" width="9" style="3" customWidth="1"/>
    <col min="2" max="2" width="100.42578125" style="3" customWidth="1"/>
    <col min="3" max="3" width="32.140625" style="48" customWidth="1"/>
    <col min="4" max="233" width="9.140625" style="3"/>
    <col min="234" max="234" width="5.85546875" style="3" customWidth="1"/>
    <col min="235" max="235" width="8.140625" style="3" customWidth="1"/>
    <col min="236" max="236" width="48" style="3" customWidth="1"/>
    <col min="237" max="237" width="22.5703125" style="3" customWidth="1"/>
    <col min="238" max="238" width="14.7109375" style="3" customWidth="1"/>
    <col min="239" max="239" width="12.42578125" style="3" customWidth="1"/>
    <col min="240" max="240" width="23.7109375" style="3" customWidth="1"/>
    <col min="241" max="242" width="15.5703125" style="3" customWidth="1"/>
    <col min="243" max="489" width="9.140625" style="3"/>
    <col min="490" max="490" width="5.85546875" style="3" customWidth="1"/>
    <col min="491" max="491" width="8.140625" style="3" customWidth="1"/>
    <col min="492" max="492" width="48" style="3" customWidth="1"/>
    <col min="493" max="493" width="22.5703125" style="3" customWidth="1"/>
    <col min="494" max="494" width="14.7109375" style="3" customWidth="1"/>
    <col min="495" max="495" width="12.42578125" style="3" customWidth="1"/>
    <col min="496" max="496" width="23.7109375" style="3" customWidth="1"/>
    <col min="497" max="498" width="15.5703125" style="3" customWidth="1"/>
    <col min="499" max="745" width="9.140625" style="3"/>
    <col min="746" max="746" width="5.85546875" style="3" customWidth="1"/>
    <col min="747" max="747" width="8.140625" style="3" customWidth="1"/>
    <col min="748" max="748" width="48" style="3" customWidth="1"/>
    <col min="749" max="749" width="22.5703125" style="3" customWidth="1"/>
    <col min="750" max="750" width="14.7109375" style="3" customWidth="1"/>
    <col min="751" max="751" width="12.42578125" style="3" customWidth="1"/>
    <col min="752" max="752" width="23.7109375" style="3" customWidth="1"/>
    <col min="753" max="754" width="15.5703125" style="3" customWidth="1"/>
    <col min="755" max="1001" width="9.140625" style="3"/>
    <col min="1002" max="1002" width="5.85546875" style="3" customWidth="1"/>
    <col min="1003" max="1003" width="8.140625" style="3" customWidth="1"/>
    <col min="1004" max="1004" width="48" style="3" customWidth="1"/>
    <col min="1005" max="1005" width="22.5703125" style="3" customWidth="1"/>
    <col min="1006" max="1006" width="14.7109375" style="3" customWidth="1"/>
    <col min="1007" max="1007" width="12.42578125" style="3" customWidth="1"/>
    <col min="1008" max="1008" width="23.7109375" style="3" customWidth="1"/>
    <col min="1009" max="1010" width="15.5703125" style="3" customWidth="1"/>
    <col min="1011" max="1257" width="9.140625" style="3"/>
    <col min="1258" max="1258" width="5.85546875" style="3" customWidth="1"/>
    <col min="1259" max="1259" width="8.140625" style="3" customWidth="1"/>
    <col min="1260" max="1260" width="48" style="3" customWidth="1"/>
    <col min="1261" max="1261" width="22.5703125" style="3" customWidth="1"/>
    <col min="1262" max="1262" width="14.7109375" style="3" customWidth="1"/>
    <col min="1263" max="1263" width="12.42578125" style="3" customWidth="1"/>
    <col min="1264" max="1264" width="23.7109375" style="3" customWidth="1"/>
    <col min="1265" max="1266" width="15.5703125" style="3" customWidth="1"/>
    <col min="1267" max="1513" width="9.140625" style="3"/>
    <col min="1514" max="1514" width="5.85546875" style="3" customWidth="1"/>
    <col min="1515" max="1515" width="8.140625" style="3" customWidth="1"/>
    <col min="1516" max="1516" width="48" style="3" customWidth="1"/>
    <col min="1517" max="1517" width="22.5703125" style="3" customWidth="1"/>
    <col min="1518" max="1518" width="14.7109375" style="3" customWidth="1"/>
    <col min="1519" max="1519" width="12.42578125" style="3" customWidth="1"/>
    <col min="1520" max="1520" width="23.7109375" style="3" customWidth="1"/>
    <col min="1521" max="1522" width="15.5703125" style="3" customWidth="1"/>
    <col min="1523" max="1769" width="9.140625" style="3"/>
    <col min="1770" max="1770" width="5.85546875" style="3" customWidth="1"/>
    <col min="1771" max="1771" width="8.140625" style="3" customWidth="1"/>
    <col min="1772" max="1772" width="48" style="3" customWidth="1"/>
    <col min="1773" max="1773" width="22.5703125" style="3" customWidth="1"/>
    <col min="1774" max="1774" width="14.7109375" style="3" customWidth="1"/>
    <col min="1775" max="1775" width="12.42578125" style="3" customWidth="1"/>
    <col min="1776" max="1776" width="23.7109375" style="3" customWidth="1"/>
    <col min="1777" max="1778" width="15.5703125" style="3" customWidth="1"/>
    <col min="1779" max="2025" width="9.140625" style="3"/>
    <col min="2026" max="2026" width="5.85546875" style="3" customWidth="1"/>
    <col min="2027" max="2027" width="8.140625" style="3" customWidth="1"/>
    <col min="2028" max="2028" width="48" style="3" customWidth="1"/>
    <col min="2029" max="2029" width="22.5703125" style="3" customWidth="1"/>
    <col min="2030" max="2030" width="14.7109375" style="3" customWidth="1"/>
    <col min="2031" max="2031" width="12.42578125" style="3" customWidth="1"/>
    <col min="2032" max="2032" width="23.7109375" style="3" customWidth="1"/>
    <col min="2033" max="2034" width="15.5703125" style="3" customWidth="1"/>
    <col min="2035" max="2281" width="9.140625" style="3"/>
    <col min="2282" max="2282" width="5.85546875" style="3" customWidth="1"/>
    <col min="2283" max="2283" width="8.140625" style="3" customWidth="1"/>
    <col min="2284" max="2284" width="48" style="3" customWidth="1"/>
    <col min="2285" max="2285" width="22.5703125" style="3" customWidth="1"/>
    <col min="2286" max="2286" width="14.7109375" style="3" customWidth="1"/>
    <col min="2287" max="2287" width="12.42578125" style="3" customWidth="1"/>
    <col min="2288" max="2288" width="23.7109375" style="3" customWidth="1"/>
    <col min="2289" max="2290" width="15.5703125" style="3" customWidth="1"/>
    <col min="2291" max="2537" width="9.140625" style="3"/>
    <col min="2538" max="2538" width="5.85546875" style="3" customWidth="1"/>
    <col min="2539" max="2539" width="8.140625" style="3" customWidth="1"/>
    <col min="2540" max="2540" width="48" style="3" customWidth="1"/>
    <col min="2541" max="2541" width="22.5703125" style="3" customWidth="1"/>
    <col min="2542" max="2542" width="14.7109375" style="3" customWidth="1"/>
    <col min="2543" max="2543" width="12.42578125" style="3" customWidth="1"/>
    <col min="2544" max="2544" width="23.7109375" style="3" customWidth="1"/>
    <col min="2545" max="2546" width="15.5703125" style="3" customWidth="1"/>
    <col min="2547" max="2793" width="9.140625" style="3"/>
    <col min="2794" max="2794" width="5.85546875" style="3" customWidth="1"/>
    <col min="2795" max="2795" width="8.140625" style="3" customWidth="1"/>
    <col min="2796" max="2796" width="48" style="3" customWidth="1"/>
    <col min="2797" max="2797" width="22.5703125" style="3" customWidth="1"/>
    <col min="2798" max="2798" width="14.7109375" style="3" customWidth="1"/>
    <col min="2799" max="2799" width="12.42578125" style="3" customWidth="1"/>
    <col min="2800" max="2800" width="23.7109375" style="3" customWidth="1"/>
    <col min="2801" max="2802" width="15.5703125" style="3" customWidth="1"/>
    <col min="2803" max="3049" width="9.140625" style="3"/>
    <col min="3050" max="3050" width="5.85546875" style="3" customWidth="1"/>
    <col min="3051" max="3051" width="8.140625" style="3" customWidth="1"/>
    <col min="3052" max="3052" width="48" style="3" customWidth="1"/>
    <col min="3053" max="3053" width="22.5703125" style="3" customWidth="1"/>
    <col min="3054" max="3054" width="14.7109375" style="3" customWidth="1"/>
    <col min="3055" max="3055" width="12.42578125" style="3" customWidth="1"/>
    <col min="3056" max="3056" width="23.7109375" style="3" customWidth="1"/>
    <col min="3057" max="3058" width="15.5703125" style="3" customWidth="1"/>
    <col min="3059" max="3305" width="9.140625" style="3"/>
    <col min="3306" max="3306" width="5.85546875" style="3" customWidth="1"/>
    <col min="3307" max="3307" width="8.140625" style="3" customWidth="1"/>
    <col min="3308" max="3308" width="48" style="3" customWidth="1"/>
    <col min="3309" max="3309" width="22.5703125" style="3" customWidth="1"/>
    <col min="3310" max="3310" width="14.7109375" style="3" customWidth="1"/>
    <col min="3311" max="3311" width="12.42578125" style="3" customWidth="1"/>
    <col min="3312" max="3312" width="23.7109375" style="3" customWidth="1"/>
    <col min="3313" max="3314" width="15.5703125" style="3" customWidth="1"/>
    <col min="3315" max="3561" width="9.140625" style="3"/>
    <col min="3562" max="3562" width="5.85546875" style="3" customWidth="1"/>
    <col min="3563" max="3563" width="8.140625" style="3" customWidth="1"/>
    <col min="3564" max="3564" width="48" style="3" customWidth="1"/>
    <col min="3565" max="3565" width="22.5703125" style="3" customWidth="1"/>
    <col min="3566" max="3566" width="14.7109375" style="3" customWidth="1"/>
    <col min="3567" max="3567" width="12.42578125" style="3" customWidth="1"/>
    <col min="3568" max="3568" width="23.7109375" style="3" customWidth="1"/>
    <col min="3569" max="3570" width="15.5703125" style="3" customWidth="1"/>
    <col min="3571" max="3817" width="9.140625" style="3"/>
    <col min="3818" max="3818" width="5.85546875" style="3" customWidth="1"/>
    <col min="3819" max="3819" width="8.140625" style="3" customWidth="1"/>
    <col min="3820" max="3820" width="48" style="3" customWidth="1"/>
    <col min="3821" max="3821" width="22.5703125" style="3" customWidth="1"/>
    <col min="3822" max="3822" width="14.7109375" style="3" customWidth="1"/>
    <col min="3823" max="3823" width="12.42578125" style="3" customWidth="1"/>
    <col min="3824" max="3824" width="23.7109375" style="3" customWidth="1"/>
    <col min="3825" max="3826" width="15.5703125" style="3" customWidth="1"/>
    <col min="3827" max="4073" width="9.140625" style="3"/>
    <col min="4074" max="4074" width="5.85546875" style="3" customWidth="1"/>
    <col min="4075" max="4075" width="8.140625" style="3" customWidth="1"/>
    <col min="4076" max="4076" width="48" style="3" customWidth="1"/>
    <col min="4077" max="4077" width="22.5703125" style="3" customWidth="1"/>
    <col min="4078" max="4078" width="14.7109375" style="3" customWidth="1"/>
    <col min="4079" max="4079" width="12.42578125" style="3" customWidth="1"/>
    <col min="4080" max="4080" width="23.7109375" style="3" customWidth="1"/>
    <col min="4081" max="4082" width="15.5703125" style="3" customWidth="1"/>
    <col min="4083" max="4329" width="9.140625" style="3"/>
    <col min="4330" max="4330" width="5.85546875" style="3" customWidth="1"/>
    <col min="4331" max="4331" width="8.140625" style="3" customWidth="1"/>
    <col min="4332" max="4332" width="48" style="3" customWidth="1"/>
    <col min="4333" max="4333" width="22.5703125" style="3" customWidth="1"/>
    <col min="4334" max="4334" width="14.7109375" style="3" customWidth="1"/>
    <col min="4335" max="4335" width="12.42578125" style="3" customWidth="1"/>
    <col min="4336" max="4336" width="23.7109375" style="3" customWidth="1"/>
    <col min="4337" max="4338" width="15.5703125" style="3" customWidth="1"/>
    <col min="4339" max="4585" width="9.140625" style="3"/>
    <col min="4586" max="4586" width="5.85546875" style="3" customWidth="1"/>
    <col min="4587" max="4587" width="8.140625" style="3" customWidth="1"/>
    <col min="4588" max="4588" width="48" style="3" customWidth="1"/>
    <col min="4589" max="4589" width="22.5703125" style="3" customWidth="1"/>
    <col min="4590" max="4590" width="14.7109375" style="3" customWidth="1"/>
    <col min="4591" max="4591" width="12.42578125" style="3" customWidth="1"/>
    <col min="4592" max="4592" width="23.7109375" style="3" customWidth="1"/>
    <col min="4593" max="4594" width="15.5703125" style="3" customWidth="1"/>
    <col min="4595" max="4841" width="9.140625" style="3"/>
    <col min="4842" max="4842" width="5.85546875" style="3" customWidth="1"/>
    <col min="4843" max="4843" width="8.140625" style="3" customWidth="1"/>
    <col min="4844" max="4844" width="48" style="3" customWidth="1"/>
    <col min="4845" max="4845" width="22.5703125" style="3" customWidth="1"/>
    <col min="4846" max="4846" width="14.7109375" style="3" customWidth="1"/>
    <col min="4847" max="4847" width="12.42578125" style="3" customWidth="1"/>
    <col min="4848" max="4848" width="23.7109375" style="3" customWidth="1"/>
    <col min="4849" max="4850" width="15.5703125" style="3" customWidth="1"/>
    <col min="4851" max="5097" width="9.140625" style="3"/>
    <col min="5098" max="5098" width="5.85546875" style="3" customWidth="1"/>
    <col min="5099" max="5099" width="8.140625" style="3" customWidth="1"/>
    <col min="5100" max="5100" width="48" style="3" customWidth="1"/>
    <col min="5101" max="5101" width="22.5703125" style="3" customWidth="1"/>
    <col min="5102" max="5102" width="14.7109375" style="3" customWidth="1"/>
    <col min="5103" max="5103" width="12.42578125" style="3" customWidth="1"/>
    <col min="5104" max="5104" width="23.7109375" style="3" customWidth="1"/>
    <col min="5105" max="5106" width="15.5703125" style="3" customWidth="1"/>
    <col min="5107" max="5353" width="9.140625" style="3"/>
    <col min="5354" max="5354" width="5.85546875" style="3" customWidth="1"/>
    <col min="5355" max="5355" width="8.140625" style="3" customWidth="1"/>
    <col min="5356" max="5356" width="48" style="3" customWidth="1"/>
    <col min="5357" max="5357" width="22.5703125" style="3" customWidth="1"/>
    <col min="5358" max="5358" width="14.7109375" style="3" customWidth="1"/>
    <col min="5359" max="5359" width="12.42578125" style="3" customWidth="1"/>
    <col min="5360" max="5360" width="23.7109375" style="3" customWidth="1"/>
    <col min="5361" max="5362" width="15.5703125" style="3" customWidth="1"/>
    <col min="5363" max="5609" width="9.140625" style="3"/>
    <col min="5610" max="5610" width="5.85546875" style="3" customWidth="1"/>
    <col min="5611" max="5611" width="8.140625" style="3" customWidth="1"/>
    <col min="5612" max="5612" width="48" style="3" customWidth="1"/>
    <col min="5613" max="5613" width="22.5703125" style="3" customWidth="1"/>
    <col min="5614" max="5614" width="14.7109375" style="3" customWidth="1"/>
    <col min="5615" max="5615" width="12.42578125" style="3" customWidth="1"/>
    <col min="5616" max="5616" width="23.7109375" style="3" customWidth="1"/>
    <col min="5617" max="5618" width="15.5703125" style="3" customWidth="1"/>
    <col min="5619" max="5865" width="9.140625" style="3"/>
    <col min="5866" max="5866" width="5.85546875" style="3" customWidth="1"/>
    <col min="5867" max="5867" width="8.140625" style="3" customWidth="1"/>
    <col min="5868" max="5868" width="48" style="3" customWidth="1"/>
    <col min="5869" max="5869" width="22.5703125" style="3" customWidth="1"/>
    <col min="5870" max="5870" width="14.7109375" style="3" customWidth="1"/>
    <col min="5871" max="5871" width="12.42578125" style="3" customWidth="1"/>
    <col min="5872" max="5872" width="23.7109375" style="3" customWidth="1"/>
    <col min="5873" max="5874" width="15.5703125" style="3" customWidth="1"/>
    <col min="5875" max="6121" width="9.140625" style="3"/>
    <col min="6122" max="6122" width="5.85546875" style="3" customWidth="1"/>
    <col min="6123" max="6123" width="8.140625" style="3" customWidth="1"/>
    <col min="6124" max="6124" width="48" style="3" customWidth="1"/>
    <col min="6125" max="6125" width="22.5703125" style="3" customWidth="1"/>
    <col min="6126" max="6126" width="14.7109375" style="3" customWidth="1"/>
    <col min="6127" max="6127" width="12.42578125" style="3" customWidth="1"/>
    <col min="6128" max="6128" width="23.7109375" style="3" customWidth="1"/>
    <col min="6129" max="6130" width="15.5703125" style="3" customWidth="1"/>
    <col min="6131" max="6377" width="9.140625" style="3"/>
    <col min="6378" max="6378" width="5.85546875" style="3" customWidth="1"/>
    <col min="6379" max="6379" width="8.140625" style="3" customWidth="1"/>
    <col min="6380" max="6380" width="48" style="3" customWidth="1"/>
    <col min="6381" max="6381" width="22.5703125" style="3" customWidth="1"/>
    <col min="6382" max="6382" width="14.7109375" style="3" customWidth="1"/>
    <col min="6383" max="6383" width="12.42578125" style="3" customWidth="1"/>
    <col min="6384" max="6384" width="23.7109375" style="3" customWidth="1"/>
    <col min="6385" max="6386" width="15.5703125" style="3" customWidth="1"/>
    <col min="6387" max="6633" width="9.140625" style="3"/>
    <col min="6634" max="6634" width="5.85546875" style="3" customWidth="1"/>
    <col min="6635" max="6635" width="8.140625" style="3" customWidth="1"/>
    <col min="6636" max="6636" width="48" style="3" customWidth="1"/>
    <col min="6637" max="6637" width="22.5703125" style="3" customWidth="1"/>
    <col min="6638" max="6638" width="14.7109375" style="3" customWidth="1"/>
    <col min="6639" max="6639" width="12.42578125" style="3" customWidth="1"/>
    <col min="6640" max="6640" width="23.7109375" style="3" customWidth="1"/>
    <col min="6641" max="6642" width="15.5703125" style="3" customWidth="1"/>
    <col min="6643" max="6889" width="9.140625" style="3"/>
    <col min="6890" max="6890" width="5.85546875" style="3" customWidth="1"/>
    <col min="6891" max="6891" width="8.140625" style="3" customWidth="1"/>
    <col min="6892" max="6892" width="48" style="3" customWidth="1"/>
    <col min="6893" max="6893" width="22.5703125" style="3" customWidth="1"/>
    <col min="6894" max="6894" width="14.7109375" style="3" customWidth="1"/>
    <col min="6895" max="6895" width="12.42578125" style="3" customWidth="1"/>
    <col min="6896" max="6896" width="23.7109375" style="3" customWidth="1"/>
    <col min="6897" max="6898" width="15.5703125" style="3" customWidth="1"/>
    <col min="6899" max="7145" width="9.140625" style="3"/>
    <col min="7146" max="7146" width="5.85546875" style="3" customWidth="1"/>
    <col min="7147" max="7147" width="8.140625" style="3" customWidth="1"/>
    <col min="7148" max="7148" width="48" style="3" customWidth="1"/>
    <col min="7149" max="7149" width="22.5703125" style="3" customWidth="1"/>
    <col min="7150" max="7150" width="14.7109375" style="3" customWidth="1"/>
    <col min="7151" max="7151" width="12.42578125" style="3" customWidth="1"/>
    <col min="7152" max="7152" width="23.7109375" style="3" customWidth="1"/>
    <col min="7153" max="7154" width="15.5703125" style="3" customWidth="1"/>
    <col min="7155" max="7401" width="9.140625" style="3"/>
    <col min="7402" max="7402" width="5.85546875" style="3" customWidth="1"/>
    <col min="7403" max="7403" width="8.140625" style="3" customWidth="1"/>
    <col min="7404" max="7404" width="48" style="3" customWidth="1"/>
    <col min="7405" max="7405" width="22.5703125" style="3" customWidth="1"/>
    <col min="7406" max="7406" width="14.7109375" style="3" customWidth="1"/>
    <col min="7407" max="7407" width="12.42578125" style="3" customWidth="1"/>
    <col min="7408" max="7408" width="23.7109375" style="3" customWidth="1"/>
    <col min="7409" max="7410" width="15.5703125" style="3" customWidth="1"/>
    <col min="7411" max="7657" width="9.140625" style="3"/>
    <col min="7658" max="7658" width="5.85546875" style="3" customWidth="1"/>
    <col min="7659" max="7659" width="8.140625" style="3" customWidth="1"/>
    <col min="7660" max="7660" width="48" style="3" customWidth="1"/>
    <col min="7661" max="7661" width="22.5703125" style="3" customWidth="1"/>
    <col min="7662" max="7662" width="14.7109375" style="3" customWidth="1"/>
    <col min="7663" max="7663" width="12.42578125" style="3" customWidth="1"/>
    <col min="7664" max="7664" width="23.7109375" style="3" customWidth="1"/>
    <col min="7665" max="7666" width="15.5703125" style="3" customWidth="1"/>
    <col min="7667" max="7913" width="9.140625" style="3"/>
    <col min="7914" max="7914" width="5.85546875" style="3" customWidth="1"/>
    <col min="7915" max="7915" width="8.140625" style="3" customWidth="1"/>
    <col min="7916" max="7916" width="48" style="3" customWidth="1"/>
    <col min="7917" max="7917" width="22.5703125" style="3" customWidth="1"/>
    <col min="7918" max="7918" width="14.7109375" style="3" customWidth="1"/>
    <col min="7919" max="7919" width="12.42578125" style="3" customWidth="1"/>
    <col min="7920" max="7920" width="23.7109375" style="3" customWidth="1"/>
    <col min="7921" max="7922" width="15.5703125" style="3" customWidth="1"/>
    <col min="7923" max="8169" width="9.140625" style="3"/>
    <col min="8170" max="8170" width="5.85546875" style="3" customWidth="1"/>
    <col min="8171" max="8171" width="8.140625" style="3" customWidth="1"/>
    <col min="8172" max="8172" width="48" style="3" customWidth="1"/>
    <col min="8173" max="8173" width="22.5703125" style="3" customWidth="1"/>
    <col min="8174" max="8174" width="14.7109375" style="3" customWidth="1"/>
    <col min="8175" max="8175" width="12.42578125" style="3" customWidth="1"/>
    <col min="8176" max="8176" width="23.7109375" style="3" customWidth="1"/>
    <col min="8177" max="8178" width="15.5703125" style="3" customWidth="1"/>
    <col min="8179" max="8425" width="9.140625" style="3"/>
    <col min="8426" max="8426" width="5.85546875" style="3" customWidth="1"/>
    <col min="8427" max="8427" width="8.140625" style="3" customWidth="1"/>
    <col min="8428" max="8428" width="48" style="3" customWidth="1"/>
    <col min="8429" max="8429" width="22.5703125" style="3" customWidth="1"/>
    <col min="8430" max="8430" width="14.7109375" style="3" customWidth="1"/>
    <col min="8431" max="8431" width="12.42578125" style="3" customWidth="1"/>
    <col min="8432" max="8432" width="23.7109375" style="3" customWidth="1"/>
    <col min="8433" max="8434" width="15.5703125" style="3" customWidth="1"/>
    <col min="8435" max="8681" width="9.140625" style="3"/>
    <col min="8682" max="8682" width="5.85546875" style="3" customWidth="1"/>
    <col min="8683" max="8683" width="8.140625" style="3" customWidth="1"/>
    <col min="8684" max="8684" width="48" style="3" customWidth="1"/>
    <col min="8685" max="8685" width="22.5703125" style="3" customWidth="1"/>
    <col min="8686" max="8686" width="14.7109375" style="3" customWidth="1"/>
    <col min="8687" max="8687" width="12.42578125" style="3" customWidth="1"/>
    <col min="8688" max="8688" width="23.7109375" style="3" customWidth="1"/>
    <col min="8689" max="8690" width="15.5703125" style="3" customWidth="1"/>
    <col min="8691" max="8937" width="9.140625" style="3"/>
    <col min="8938" max="8938" width="5.85546875" style="3" customWidth="1"/>
    <col min="8939" max="8939" width="8.140625" style="3" customWidth="1"/>
    <col min="8940" max="8940" width="48" style="3" customWidth="1"/>
    <col min="8941" max="8941" width="22.5703125" style="3" customWidth="1"/>
    <col min="8942" max="8942" width="14.7109375" style="3" customWidth="1"/>
    <col min="8943" max="8943" width="12.42578125" style="3" customWidth="1"/>
    <col min="8944" max="8944" width="23.7109375" style="3" customWidth="1"/>
    <col min="8945" max="8946" width="15.5703125" style="3" customWidth="1"/>
    <col min="8947" max="9193" width="9.140625" style="3"/>
    <col min="9194" max="9194" width="5.85546875" style="3" customWidth="1"/>
    <col min="9195" max="9195" width="8.140625" style="3" customWidth="1"/>
    <col min="9196" max="9196" width="48" style="3" customWidth="1"/>
    <col min="9197" max="9197" width="22.5703125" style="3" customWidth="1"/>
    <col min="9198" max="9198" width="14.7109375" style="3" customWidth="1"/>
    <col min="9199" max="9199" width="12.42578125" style="3" customWidth="1"/>
    <col min="9200" max="9200" width="23.7109375" style="3" customWidth="1"/>
    <col min="9201" max="9202" width="15.5703125" style="3" customWidth="1"/>
    <col min="9203" max="9449" width="9.140625" style="3"/>
    <col min="9450" max="9450" width="5.85546875" style="3" customWidth="1"/>
    <col min="9451" max="9451" width="8.140625" style="3" customWidth="1"/>
    <col min="9452" max="9452" width="48" style="3" customWidth="1"/>
    <col min="9453" max="9453" width="22.5703125" style="3" customWidth="1"/>
    <col min="9454" max="9454" width="14.7109375" style="3" customWidth="1"/>
    <col min="9455" max="9455" width="12.42578125" style="3" customWidth="1"/>
    <col min="9456" max="9456" width="23.7109375" style="3" customWidth="1"/>
    <col min="9457" max="9458" width="15.5703125" style="3" customWidth="1"/>
    <col min="9459" max="9705" width="9.140625" style="3"/>
    <col min="9706" max="9706" width="5.85546875" style="3" customWidth="1"/>
    <col min="9707" max="9707" width="8.140625" style="3" customWidth="1"/>
    <col min="9708" max="9708" width="48" style="3" customWidth="1"/>
    <col min="9709" max="9709" width="22.5703125" style="3" customWidth="1"/>
    <col min="9710" max="9710" width="14.7109375" style="3" customWidth="1"/>
    <col min="9711" max="9711" width="12.42578125" style="3" customWidth="1"/>
    <col min="9712" max="9712" width="23.7109375" style="3" customWidth="1"/>
    <col min="9713" max="9714" width="15.5703125" style="3" customWidth="1"/>
    <col min="9715" max="9961" width="9.140625" style="3"/>
    <col min="9962" max="9962" width="5.85546875" style="3" customWidth="1"/>
    <col min="9963" max="9963" width="8.140625" style="3" customWidth="1"/>
    <col min="9964" max="9964" width="48" style="3" customWidth="1"/>
    <col min="9965" max="9965" width="22.5703125" style="3" customWidth="1"/>
    <col min="9966" max="9966" width="14.7109375" style="3" customWidth="1"/>
    <col min="9967" max="9967" width="12.42578125" style="3" customWidth="1"/>
    <col min="9968" max="9968" width="23.7109375" style="3" customWidth="1"/>
    <col min="9969" max="9970" width="15.5703125" style="3" customWidth="1"/>
    <col min="9971" max="10217" width="9.140625" style="3"/>
    <col min="10218" max="10218" width="5.85546875" style="3" customWidth="1"/>
    <col min="10219" max="10219" width="8.140625" style="3" customWidth="1"/>
    <col min="10220" max="10220" width="48" style="3" customWidth="1"/>
    <col min="10221" max="10221" width="22.5703125" style="3" customWidth="1"/>
    <col min="10222" max="10222" width="14.7109375" style="3" customWidth="1"/>
    <col min="10223" max="10223" width="12.42578125" style="3" customWidth="1"/>
    <col min="10224" max="10224" width="23.7109375" style="3" customWidth="1"/>
    <col min="10225" max="10226" width="15.5703125" style="3" customWidth="1"/>
    <col min="10227" max="10473" width="9.140625" style="3"/>
    <col min="10474" max="10474" width="5.85546875" style="3" customWidth="1"/>
    <col min="10475" max="10475" width="8.140625" style="3" customWidth="1"/>
    <col min="10476" max="10476" width="48" style="3" customWidth="1"/>
    <col min="10477" max="10477" width="22.5703125" style="3" customWidth="1"/>
    <col min="10478" max="10478" width="14.7109375" style="3" customWidth="1"/>
    <col min="10479" max="10479" width="12.42578125" style="3" customWidth="1"/>
    <col min="10480" max="10480" width="23.7109375" style="3" customWidth="1"/>
    <col min="10481" max="10482" width="15.5703125" style="3" customWidth="1"/>
    <col min="10483" max="10729" width="9.140625" style="3"/>
    <col min="10730" max="10730" width="5.85546875" style="3" customWidth="1"/>
    <col min="10731" max="10731" width="8.140625" style="3" customWidth="1"/>
    <col min="10732" max="10732" width="48" style="3" customWidth="1"/>
    <col min="10733" max="10733" width="22.5703125" style="3" customWidth="1"/>
    <col min="10734" max="10734" width="14.7109375" style="3" customWidth="1"/>
    <col min="10735" max="10735" width="12.42578125" style="3" customWidth="1"/>
    <col min="10736" max="10736" width="23.7109375" style="3" customWidth="1"/>
    <col min="10737" max="10738" width="15.5703125" style="3" customWidth="1"/>
    <col min="10739" max="10985" width="9.140625" style="3"/>
    <col min="10986" max="10986" width="5.85546875" style="3" customWidth="1"/>
    <col min="10987" max="10987" width="8.140625" style="3" customWidth="1"/>
    <col min="10988" max="10988" width="48" style="3" customWidth="1"/>
    <col min="10989" max="10989" width="22.5703125" style="3" customWidth="1"/>
    <col min="10990" max="10990" width="14.7109375" style="3" customWidth="1"/>
    <col min="10991" max="10991" width="12.42578125" style="3" customWidth="1"/>
    <col min="10992" max="10992" width="23.7109375" style="3" customWidth="1"/>
    <col min="10993" max="10994" width="15.5703125" style="3" customWidth="1"/>
    <col min="10995" max="11241" width="9.140625" style="3"/>
    <col min="11242" max="11242" width="5.85546875" style="3" customWidth="1"/>
    <col min="11243" max="11243" width="8.140625" style="3" customWidth="1"/>
    <col min="11244" max="11244" width="48" style="3" customWidth="1"/>
    <col min="11245" max="11245" width="22.5703125" style="3" customWidth="1"/>
    <col min="11246" max="11246" width="14.7109375" style="3" customWidth="1"/>
    <col min="11247" max="11247" width="12.42578125" style="3" customWidth="1"/>
    <col min="11248" max="11248" width="23.7109375" style="3" customWidth="1"/>
    <col min="11249" max="11250" width="15.5703125" style="3" customWidth="1"/>
    <col min="11251" max="11497" width="9.140625" style="3"/>
    <col min="11498" max="11498" width="5.85546875" style="3" customWidth="1"/>
    <col min="11499" max="11499" width="8.140625" style="3" customWidth="1"/>
    <col min="11500" max="11500" width="48" style="3" customWidth="1"/>
    <col min="11501" max="11501" width="22.5703125" style="3" customWidth="1"/>
    <col min="11502" max="11502" width="14.7109375" style="3" customWidth="1"/>
    <col min="11503" max="11503" width="12.42578125" style="3" customWidth="1"/>
    <col min="11504" max="11504" width="23.7109375" style="3" customWidth="1"/>
    <col min="11505" max="11506" width="15.5703125" style="3" customWidth="1"/>
    <col min="11507" max="11753" width="9.140625" style="3"/>
    <col min="11754" max="11754" width="5.85546875" style="3" customWidth="1"/>
    <col min="11755" max="11755" width="8.140625" style="3" customWidth="1"/>
    <col min="11756" max="11756" width="48" style="3" customWidth="1"/>
    <col min="11757" max="11757" width="22.5703125" style="3" customWidth="1"/>
    <col min="11758" max="11758" width="14.7109375" style="3" customWidth="1"/>
    <col min="11759" max="11759" width="12.42578125" style="3" customWidth="1"/>
    <col min="11760" max="11760" width="23.7109375" style="3" customWidth="1"/>
    <col min="11761" max="11762" width="15.5703125" style="3" customWidth="1"/>
    <col min="11763" max="12009" width="9.140625" style="3"/>
    <col min="12010" max="12010" width="5.85546875" style="3" customWidth="1"/>
    <col min="12011" max="12011" width="8.140625" style="3" customWidth="1"/>
    <col min="12012" max="12012" width="48" style="3" customWidth="1"/>
    <col min="12013" max="12013" width="22.5703125" style="3" customWidth="1"/>
    <col min="12014" max="12014" width="14.7109375" style="3" customWidth="1"/>
    <col min="12015" max="12015" width="12.42578125" style="3" customWidth="1"/>
    <col min="12016" max="12016" width="23.7109375" style="3" customWidth="1"/>
    <col min="12017" max="12018" width="15.5703125" style="3" customWidth="1"/>
    <col min="12019" max="12265" width="9.140625" style="3"/>
    <col min="12266" max="12266" width="5.85546875" style="3" customWidth="1"/>
    <col min="12267" max="12267" width="8.140625" style="3" customWidth="1"/>
    <col min="12268" max="12268" width="48" style="3" customWidth="1"/>
    <col min="12269" max="12269" width="22.5703125" style="3" customWidth="1"/>
    <col min="12270" max="12270" width="14.7109375" style="3" customWidth="1"/>
    <col min="12271" max="12271" width="12.42578125" style="3" customWidth="1"/>
    <col min="12272" max="12272" width="23.7109375" style="3" customWidth="1"/>
    <col min="12273" max="12274" width="15.5703125" style="3" customWidth="1"/>
    <col min="12275" max="12521" width="9.140625" style="3"/>
    <col min="12522" max="12522" width="5.85546875" style="3" customWidth="1"/>
    <col min="12523" max="12523" width="8.140625" style="3" customWidth="1"/>
    <col min="12524" max="12524" width="48" style="3" customWidth="1"/>
    <col min="12525" max="12525" width="22.5703125" style="3" customWidth="1"/>
    <col min="12526" max="12526" width="14.7109375" style="3" customWidth="1"/>
    <col min="12527" max="12527" width="12.42578125" style="3" customWidth="1"/>
    <col min="12528" max="12528" width="23.7109375" style="3" customWidth="1"/>
    <col min="12529" max="12530" width="15.5703125" style="3" customWidth="1"/>
    <col min="12531" max="12777" width="9.140625" style="3"/>
    <col min="12778" max="12778" width="5.85546875" style="3" customWidth="1"/>
    <col min="12779" max="12779" width="8.140625" style="3" customWidth="1"/>
    <col min="12780" max="12780" width="48" style="3" customWidth="1"/>
    <col min="12781" max="12781" width="22.5703125" style="3" customWidth="1"/>
    <col min="12782" max="12782" width="14.7109375" style="3" customWidth="1"/>
    <col min="12783" max="12783" width="12.42578125" style="3" customWidth="1"/>
    <col min="12784" max="12784" width="23.7109375" style="3" customWidth="1"/>
    <col min="12785" max="12786" width="15.5703125" style="3" customWidth="1"/>
    <col min="12787" max="13033" width="9.140625" style="3"/>
    <col min="13034" max="13034" width="5.85546875" style="3" customWidth="1"/>
    <col min="13035" max="13035" width="8.140625" style="3" customWidth="1"/>
    <col min="13036" max="13036" width="48" style="3" customWidth="1"/>
    <col min="13037" max="13037" width="22.5703125" style="3" customWidth="1"/>
    <col min="13038" max="13038" width="14.7109375" style="3" customWidth="1"/>
    <col min="13039" max="13039" width="12.42578125" style="3" customWidth="1"/>
    <col min="13040" max="13040" width="23.7109375" style="3" customWidth="1"/>
    <col min="13041" max="13042" width="15.5703125" style="3" customWidth="1"/>
    <col min="13043" max="13289" width="9.140625" style="3"/>
    <col min="13290" max="13290" width="5.85546875" style="3" customWidth="1"/>
    <col min="13291" max="13291" width="8.140625" style="3" customWidth="1"/>
    <col min="13292" max="13292" width="48" style="3" customWidth="1"/>
    <col min="13293" max="13293" width="22.5703125" style="3" customWidth="1"/>
    <col min="13294" max="13294" width="14.7109375" style="3" customWidth="1"/>
    <col min="13295" max="13295" width="12.42578125" style="3" customWidth="1"/>
    <col min="13296" max="13296" width="23.7109375" style="3" customWidth="1"/>
    <col min="13297" max="13298" width="15.5703125" style="3" customWidth="1"/>
    <col min="13299" max="13545" width="9.140625" style="3"/>
    <col min="13546" max="13546" width="5.85546875" style="3" customWidth="1"/>
    <col min="13547" max="13547" width="8.140625" style="3" customWidth="1"/>
    <col min="13548" max="13548" width="48" style="3" customWidth="1"/>
    <col min="13549" max="13549" width="22.5703125" style="3" customWidth="1"/>
    <col min="13550" max="13550" width="14.7109375" style="3" customWidth="1"/>
    <col min="13551" max="13551" width="12.42578125" style="3" customWidth="1"/>
    <col min="13552" max="13552" width="23.7109375" style="3" customWidth="1"/>
    <col min="13553" max="13554" width="15.5703125" style="3" customWidth="1"/>
    <col min="13555" max="13801" width="9.140625" style="3"/>
    <col min="13802" max="13802" width="5.85546875" style="3" customWidth="1"/>
    <col min="13803" max="13803" width="8.140625" style="3" customWidth="1"/>
    <col min="13804" max="13804" width="48" style="3" customWidth="1"/>
    <col min="13805" max="13805" width="22.5703125" style="3" customWidth="1"/>
    <col min="13806" max="13806" width="14.7109375" style="3" customWidth="1"/>
    <col min="13807" max="13807" width="12.42578125" style="3" customWidth="1"/>
    <col min="13808" max="13808" width="23.7109375" style="3" customWidth="1"/>
    <col min="13809" max="13810" width="15.5703125" style="3" customWidth="1"/>
    <col min="13811" max="14057" width="9.140625" style="3"/>
    <col min="14058" max="14058" width="5.85546875" style="3" customWidth="1"/>
    <col min="14059" max="14059" width="8.140625" style="3" customWidth="1"/>
    <col min="14060" max="14060" width="48" style="3" customWidth="1"/>
    <col min="14061" max="14061" width="22.5703125" style="3" customWidth="1"/>
    <col min="14062" max="14062" width="14.7109375" style="3" customWidth="1"/>
    <col min="14063" max="14063" width="12.42578125" style="3" customWidth="1"/>
    <col min="14064" max="14064" width="23.7109375" style="3" customWidth="1"/>
    <col min="14065" max="14066" width="15.5703125" style="3" customWidth="1"/>
    <col min="14067" max="14313" width="9.140625" style="3"/>
    <col min="14314" max="14314" width="5.85546875" style="3" customWidth="1"/>
    <col min="14315" max="14315" width="8.140625" style="3" customWidth="1"/>
    <col min="14316" max="14316" width="48" style="3" customWidth="1"/>
    <col min="14317" max="14317" width="22.5703125" style="3" customWidth="1"/>
    <col min="14318" max="14318" width="14.7109375" style="3" customWidth="1"/>
    <col min="14319" max="14319" width="12.42578125" style="3" customWidth="1"/>
    <col min="14320" max="14320" width="23.7109375" style="3" customWidth="1"/>
    <col min="14321" max="14322" width="15.5703125" style="3" customWidth="1"/>
    <col min="14323" max="14569" width="9.140625" style="3"/>
    <col min="14570" max="14570" width="5.85546875" style="3" customWidth="1"/>
    <col min="14571" max="14571" width="8.140625" style="3" customWidth="1"/>
    <col min="14572" max="14572" width="48" style="3" customWidth="1"/>
    <col min="14573" max="14573" width="22.5703125" style="3" customWidth="1"/>
    <col min="14574" max="14574" width="14.7109375" style="3" customWidth="1"/>
    <col min="14575" max="14575" width="12.42578125" style="3" customWidth="1"/>
    <col min="14576" max="14576" width="23.7109375" style="3" customWidth="1"/>
    <col min="14577" max="14578" width="15.5703125" style="3" customWidth="1"/>
    <col min="14579" max="14825" width="9.140625" style="3"/>
    <col min="14826" max="14826" width="5.85546875" style="3" customWidth="1"/>
    <col min="14827" max="14827" width="8.140625" style="3" customWidth="1"/>
    <col min="14828" max="14828" width="48" style="3" customWidth="1"/>
    <col min="14829" max="14829" width="22.5703125" style="3" customWidth="1"/>
    <col min="14830" max="14830" width="14.7109375" style="3" customWidth="1"/>
    <col min="14831" max="14831" width="12.42578125" style="3" customWidth="1"/>
    <col min="14832" max="14832" width="23.7109375" style="3" customWidth="1"/>
    <col min="14833" max="14834" width="15.5703125" style="3" customWidth="1"/>
    <col min="14835" max="15081" width="9.140625" style="3"/>
    <col min="15082" max="15082" width="5.85546875" style="3" customWidth="1"/>
    <col min="15083" max="15083" width="8.140625" style="3" customWidth="1"/>
    <col min="15084" max="15084" width="48" style="3" customWidth="1"/>
    <col min="15085" max="15085" width="22.5703125" style="3" customWidth="1"/>
    <col min="15086" max="15086" width="14.7109375" style="3" customWidth="1"/>
    <col min="15087" max="15087" width="12.42578125" style="3" customWidth="1"/>
    <col min="15088" max="15088" width="23.7109375" style="3" customWidth="1"/>
    <col min="15089" max="15090" width="15.5703125" style="3" customWidth="1"/>
    <col min="15091" max="15337" width="9.140625" style="3"/>
    <col min="15338" max="15338" width="5.85546875" style="3" customWidth="1"/>
    <col min="15339" max="15339" width="8.140625" style="3" customWidth="1"/>
    <col min="15340" max="15340" width="48" style="3" customWidth="1"/>
    <col min="15341" max="15341" width="22.5703125" style="3" customWidth="1"/>
    <col min="15342" max="15342" width="14.7109375" style="3" customWidth="1"/>
    <col min="15343" max="15343" width="12.42578125" style="3" customWidth="1"/>
    <col min="15344" max="15344" width="23.7109375" style="3" customWidth="1"/>
    <col min="15345" max="15346" width="15.5703125" style="3" customWidth="1"/>
    <col min="15347" max="15593" width="9.140625" style="3"/>
    <col min="15594" max="15594" width="5.85546875" style="3" customWidth="1"/>
    <col min="15595" max="15595" width="8.140625" style="3" customWidth="1"/>
    <col min="15596" max="15596" width="48" style="3" customWidth="1"/>
    <col min="15597" max="15597" width="22.5703125" style="3" customWidth="1"/>
    <col min="15598" max="15598" width="14.7109375" style="3" customWidth="1"/>
    <col min="15599" max="15599" width="12.42578125" style="3" customWidth="1"/>
    <col min="15600" max="15600" width="23.7109375" style="3" customWidth="1"/>
    <col min="15601" max="15602" width="15.5703125" style="3" customWidth="1"/>
    <col min="15603" max="15849" width="9.140625" style="3"/>
    <col min="15850" max="15850" width="5.85546875" style="3" customWidth="1"/>
    <col min="15851" max="15851" width="8.140625" style="3" customWidth="1"/>
    <col min="15852" max="15852" width="48" style="3" customWidth="1"/>
    <col min="15853" max="15853" width="22.5703125" style="3" customWidth="1"/>
    <col min="15854" max="15854" width="14.7109375" style="3" customWidth="1"/>
    <col min="15855" max="15855" width="12.42578125" style="3" customWidth="1"/>
    <col min="15856" max="15856" width="23.7109375" style="3" customWidth="1"/>
    <col min="15857" max="15858" width="15.5703125" style="3" customWidth="1"/>
    <col min="15859" max="16105" width="9.140625" style="3"/>
    <col min="16106" max="16106" width="5.85546875" style="3" customWidth="1"/>
    <col min="16107" max="16107" width="8.140625" style="3" customWidth="1"/>
    <col min="16108" max="16108" width="48" style="3" customWidth="1"/>
    <col min="16109" max="16109" width="22.5703125" style="3" customWidth="1"/>
    <col min="16110" max="16110" width="14.7109375" style="3" customWidth="1"/>
    <col min="16111" max="16111" width="12.42578125" style="3" customWidth="1"/>
    <col min="16112" max="16112" width="23.7109375" style="3" customWidth="1"/>
    <col min="16113" max="16114" width="15.5703125" style="3" customWidth="1"/>
    <col min="16115" max="16357" width="9.140625" style="3"/>
    <col min="16358" max="16384" width="8.85546875" style="3" customWidth="1"/>
  </cols>
  <sheetData>
    <row r="1" spans="1:3" s="37" customFormat="1" x14ac:dyDescent="0.25">
      <c r="C1" s="48"/>
    </row>
    <row r="2" spans="1:3" s="41" customFormat="1" ht="55.5" customHeight="1" x14ac:dyDescent="0.25">
      <c r="B2" s="105" t="s">
        <v>111</v>
      </c>
      <c r="C2" s="106"/>
    </row>
    <row r="3" spans="1:3" s="41" customFormat="1" ht="18.75" x14ac:dyDescent="0.3">
      <c r="A3" s="49"/>
      <c r="B3" s="50"/>
      <c r="C3" s="51"/>
    </row>
    <row r="4" spans="1:3" s="37" customFormat="1" ht="48" customHeight="1" x14ac:dyDescent="0.25">
      <c r="A4" s="52">
        <v>1</v>
      </c>
      <c r="B4" s="53" t="s">
        <v>67</v>
      </c>
      <c r="C4" s="70">
        <v>904858.56</v>
      </c>
    </row>
    <row r="5" spans="1:3" s="37" customFormat="1" ht="48" customHeight="1" x14ac:dyDescent="0.25">
      <c r="A5" s="52">
        <v>2</v>
      </c>
      <c r="B5" s="53" t="s">
        <v>93</v>
      </c>
      <c r="C5" s="70">
        <f>1835*12</f>
        <v>22020</v>
      </c>
    </row>
    <row r="6" spans="1:3" s="37" customFormat="1" ht="48" customHeight="1" x14ac:dyDescent="0.25">
      <c r="A6" s="52">
        <v>3</v>
      </c>
      <c r="B6" s="53" t="s">
        <v>94</v>
      </c>
      <c r="C6" s="70">
        <v>15700</v>
      </c>
    </row>
    <row r="7" spans="1:3" s="37" customFormat="1" ht="39.6" customHeight="1" x14ac:dyDescent="0.25">
      <c r="A7" s="54">
        <v>4</v>
      </c>
      <c r="B7" s="53" t="s">
        <v>68</v>
      </c>
      <c r="C7" s="71">
        <v>923981.49</v>
      </c>
    </row>
    <row r="8" spans="1:3" s="37" customFormat="1" ht="29.45" customHeight="1" x14ac:dyDescent="0.25">
      <c r="A8" s="54">
        <v>5</v>
      </c>
      <c r="B8" s="53" t="s">
        <v>69</v>
      </c>
      <c r="C8" s="71">
        <f>C4-C7</f>
        <v>-19122.929999999935</v>
      </c>
    </row>
    <row r="9" spans="1:3" s="37" customFormat="1" ht="29.45" customHeight="1" x14ac:dyDescent="0.25">
      <c r="A9" s="54">
        <v>6</v>
      </c>
      <c r="B9" s="53" t="s">
        <v>112</v>
      </c>
      <c r="C9" s="83" t="s">
        <v>113</v>
      </c>
    </row>
    <row r="10" spans="1:3" ht="55.5" customHeight="1" x14ac:dyDescent="0.25">
      <c r="A10" s="44" t="s">
        <v>0</v>
      </c>
      <c r="B10" s="44" t="s">
        <v>1</v>
      </c>
      <c r="C10" s="55" t="s">
        <v>70</v>
      </c>
    </row>
    <row r="11" spans="1:3" ht="31.5" x14ac:dyDescent="0.25">
      <c r="A11" s="21">
        <v>1</v>
      </c>
      <c r="B11" s="18" t="s">
        <v>10</v>
      </c>
      <c r="C11" s="32">
        <f>янв!G8+фев!G8+мар!G8+апр!G8+май!G8+июнь!G8+июль!G8+авг!G8+сен!G8+окт!G8+ноя!G8+дек!G8</f>
        <v>15877.476999999999</v>
      </c>
    </row>
    <row r="12" spans="1:3" x14ac:dyDescent="0.25">
      <c r="A12" s="21">
        <f t="shared" ref="A12:A30" si="0">A11+1</f>
        <v>2</v>
      </c>
      <c r="B12" s="18" t="s">
        <v>44</v>
      </c>
      <c r="C12" s="32">
        <f>янв!G9+фев!G9+мар!G9+апр!G9+май!G9+июнь!G9+июль!G9+авг!G9+сен!G9+окт!G9+ноя!G9+дек!G9</f>
        <v>3745.0560000000009</v>
      </c>
    </row>
    <row r="13" spans="1:3" x14ac:dyDescent="0.25">
      <c r="A13" s="21">
        <f t="shared" si="0"/>
        <v>3</v>
      </c>
      <c r="B13" s="18" t="s">
        <v>14</v>
      </c>
      <c r="C13" s="32">
        <f>янв!G10+фев!G10+мар!G10+апр!G10+май!G10+июнь!G10+июль!G10+авг!G10+сен!G10+окт!G10+ноя!G10+дек!G10</f>
        <v>7919.2329999999993</v>
      </c>
    </row>
    <row r="14" spans="1:3" ht="30" customHeight="1" x14ac:dyDescent="0.25">
      <c r="A14" s="21">
        <f t="shared" si="0"/>
        <v>4</v>
      </c>
      <c r="B14" s="18" t="s">
        <v>15</v>
      </c>
      <c r="C14" s="32">
        <f>янв!G11+фев!G11+мар!G11+апр!G11+май!G11+июнь!G11+июль!G11+авг!G11+сен!G11+окт!G11+ноя!G11+дек!G11</f>
        <v>3276.9240000000009</v>
      </c>
    </row>
    <row r="15" spans="1:3" x14ac:dyDescent="0.25">
      <c r="A15" s="21">
        <f t="shared" si="0"/>
        <v>5</v>
      </c>
      <c r="B15" s="18" t="s">
        <v>17</v>
      </c>
      <c r="C15" s="32">
        <f>янв!G12+фев!G12+мар!G12+апр!G12+май!G12+июнь!G12+июль!G12+авг!G12+сен!G12+окт!G12+ноя!G12+дек!G12</f>
        <v>1872.5280000000005</v>
      </c>
    </row>
    <row r="16" spans="1:3" ht="31.5" x14ac:dyDescent="0.25">
      <c r="A16" s="21">
        <f t="shared" si="0"/>
        <v>6</v>
      </c>
      <c r="B16" s="18" t="s">
        <v>20</v>
      </c>
      <c r="C16" s="32">
        <f>янв!G13+фев!G13+мар!G13+апр!G13+май!G13+июнь!G13+июль!G13+авг!G13+сен!G13+окт!G13+ноя!G13+дек!G13</f>
        <v>9791.7609999999986</v>
      </c>
    </row>
    <row r="17" spans="1:3" x14ac:dyDescent="0.25">
      <c r="A17" s="21">
        <f t="shared" si="0"/>
        <v>7</v>
      </c>
      <c r="B17" s="18" t="s">
        <v>45</v>
      </c>
      <c r="C17" s="32">
        <f>янв!G14+фев!G14+мар!G14+апр!G14+май!G14+июнь!G14+июль!G14+авг!G14+сен!G14+окт!G14+ноя!G14+дек!G14</f>
        <v>8855.4969999999994</v>
      </c>
    </row>
    <row r="18" spans="1:3" x14ac:dyDescent="0.25">
      <c r="A18" s="21">
        <f t="shared" si="0"/>
        <v>8</v>
      </c>
      <c r="B18" s="18" t="s">
        <v>24</v>
      </c>
      <c r="C18" s="32">
        <f>янв!G15+фев!G15+мар!G15+апр!G15+май!G15+июнь!G15+июль!G15+авг!G15+сен!G15+окт!G15+ноя!G15+дек!G15</f>
        <v>9323.6290000000008</v>
      </c>
    </row>
    <row r="19" spans="1:3" ht="33" customHeight="1" x14ac:dyDescent="0.25">
      <c r="A19" s="21">
        <f t="shared" si="0"/>
        <v>9</v>
      </c>
      <c r="B19" s="18" t="s">
        <v>46</v>
      </c>
      <c r="C19" s="32">
        <f>янв!G16+фев!G16+мар!G16+апр!G16+май!G16+июнь!G16+июль!G16+авг!G16+сен!G16+окт!G16+ноя!G16+дек!G16</f>
        <v>25201.106000000007</v>
      </c>
    </row>
    <row r="20" spans="1:3" ht="33" customHeight="1" x14ac:dyDescent="0.25">
      <c r="A20" s="21">
        <f t="shared" si="0"/>
        <v>10</v>
      </c>
      <c r="B20" s="18" t="s">
        <v>25</v>
      </c>
      <c r="C20" s="32">
        <f>янв!G17+фев!G17+мар!G17+апр!G17+май!G17+июнь!G17+июль!G17+авг!G17+сен!G17+окт!G17+ноя!G17+дек!G17</f>
        <v>21456.05</v>
      </c>
    </row>
    <row r="21" spans="1:3" ht="41.25" customHeight="1" x14ac:dyDescent="0.25">
      <c r="A21" s="21">
        <f t="shared" si="0"/>
        <v>11</v>
      </c>
      <c r="B21" s="18" t="s">
        <v>26</v>
      </c>
      <c r="C21" s="32">
        <f>янв!G18+фев!G18+мар!G18+апр!G18+май!G18+июнь!G18+июль!G18+авг!G18+сен!G18+окт!G18+ноя!G18+дек!G18</f>
        <v>2340.6600000000003</v>
      </c>
    </row>
    <row r="22" spans="1:3" ht="95.25" customHeight="1" x14ac:dyDescent="0.25">
      <c r="A22" s="21">
        <f t="shared" si="0"/>
        <v>12</v>
      </c>
      <c r="B22" s="18" t="s">
        <v>28</v>
      </c>
      <c r="C22" s="32">
        <f>янв!G19+фев!G19+мар!G19+апр!G19+май!G19+июнь!G19+июль!G19+авг!G19+сен!G19+окт!G19+ноя!G19+дек!G19</f>
        <v>3745.0560000000009</v>
      </c>
    </row>
    <row r="23" spans="1:3" x14ac:dyDescent="0.25">
      <c r="A23" s="21">
        <f t="shared" si="0"/>
        <v>13</v>
      </c>
      <c r="B23" s="18" t="s">
        <v>30</v>
      </c>
      <c r="C23" s="32">
        <f>янв!G20+фев!G20+мар!G20+апр!G20+май!G20+июнь!G20+июль!G20+авг!G20+сен!G20+окт!G20+ноя!G20+дек!G20</f>
        <v>25201.106000000007</v>
      </c>
    </row>
    <row r="24" spans="1:3" x14ac:dyDescent="0.25">
      <c r="A24" s="21">
        <f t="shared" si="0"/>
        <v>14</v>
      </c>
      <c r="B24" s="56" t="s">
        <v>47</v>
      </c>
      <c r="C24" s="32">
        <f>янв!G21+фев!G21+мар!G21+апр!G21+май!G21+июнь!G21+июль!G21+авг!G21+сен!G21+окт!G21+ноя!G21+дек!G21</f>
        <v>79309.362999999998</v>
      </c>
    </row>
    <row r="25" spans="1:3" x14ac:dyDescent="0.25">
      <c r="A25" s="21">
        <f t="shared" si="0"/>
        <v>15</v>
      </c>
      <c r="B25" s="56" t="s">
        <v>48</v>
      </c>
      <c r="C25" s="32">
        <f>янв!G22+фев!G22+мар!G22+апр!G22+май!G22+июнь!G22+июль!G22+авг!G22+сен!G22+окт!G22+ноя!G22+дек!G22</f>
        <v>143716.52400000003</v>
      </c>
    </row>
    <row r="26" spans="1:3" x14ac:dyDescent="0.25">
      <c r="A26" s="21">
        <f t="shared" si="0"/>
        <v>16</v>
      </c>
      <c r="B26" s="57" t="s">
        <v>35</v>
      </c>
      <c r="C26" s="32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21">
        <f t="shared" si="0"/>
        <v>17</v>
      </c>
      <c r="B27" s="57" t="s">
        <v>37</v>
      </c>
      <c r="C27" s="32">
        <f>янв!G24+фев!G24+мар!G24+апр!G24+май!G24+июнь!G24+июль!G24+авг!G24+сен!G24+окт!G24+ноя!G24+дек!G24</f>
        <v>79777.494999999995</v>
      </c>
    </row>
    <row r="28" spans="1:3" x14ac:dyDescent="0.25">
      <c r="A28" s="21">
        <f t="shared" si="0"/>
        <v>18</v>
      </c>
      <c r="B28" s="57" t="s">
        <v>38</v>
      </c>
      <c r="C28" s="32">
        <f>янв!G25+фев!G25+мар!G25+апр!G25+май!G25+июнь!G25+июль!G25+авг!G25+сен!G25+окт!G25+ноя!G25+дек!G25</f>
        <v>6514.8370000000014</v>
      </c>
    </row>
    <row r="29" spans="1:3" ht="48.75" customHeight="1" x14ac:dyDescent="0.25">
      <c r="A29" s="21">
        <f t="shared" si="0"/>
        <v>19</v>
      </c>
      <c r="B29" s="58" t="s">
        <v>40</v>
      </c>
      <c r="C29" s="32">
        <f>янв!G26+фев!G26+мар!G26+апр!G26+май!G26+июнь!G26+июль!G26+авг!G26+сен!G26+окт!G26+ноя!G26+дек!G26</f>
        <v>61598.368999999992</v>
      </c>
    </row>
    <row r="30" spans="1:3" ht="31.5" x14ac:dyDescent="0.25">
      <c r="A30" s="21">
        <f t="shared" si="0"/>
        <v>20</v>
      </c>
      <c r="B30" s="18" t="s">
        <v>41</v>
      </c>
      <c r="C30" s="32">
        <f>янв!G27+фев!G27+мар!G27+апр!G27+май!G27+июнь!G27+июль!G27+авг!G27+сен!G27+окт!G27+ноя!G27+дек!G27</f>
        <v>95537.939000000013</v>
      </c>
    </row>
    <row r="31" spans="1:3" s="19" customFormat="1" x14ac:dyDescent="0.25">
      <c r="A31" s="100" t="s">
        <v>43</v>
      </c>
      <c r="B31" s="101"/>
      <c r="C31" s="32">
        <f>SUM(C11:C30)</f>
        <v>756728.09480000008</v>
      </c>
    </row>
    <row r="32" spans="1:3" x14ac:dyDescent="0.25">
      <c r="A32" s="20" t="s">
        <v>42</v>
      </c>
      <c r="B32" s="20"/>
      <c r="C32" s="32"/>
    </row>
    <row r="33" spans="1:3" ht="56.25" customHeight="1" x14ac:dyDescent="0.25">
      <c r="A33" s="44" t="s">
        <v>0</v>
      </c>
      <c r="B33" s="44" t="s">
        <v>1</v>
      </c>
      <c r="C33" s="55" t="s">
        <v>70</v>
      </c>
    </row>
    <row r="34" spans="1:3" ht="28.15" customHeight="1" x14ac:dyDescent="0.25">
      <c r="A34" s="21">
        <v>1</v>
      </c>
      <c r="B34" s="23" t="s">
        <v>42</v>
      </c>
      <c r="C34" s="32">
        <f>янв!G31+фев!G31+мар!G31+апр!G31+май!G31+июнь!G31+июль!G31+авг!G31+сен!G31+окт!G31+ноя!G31+дек!G31</f>
        <v>142187.59</v>
      </c>
    </row>
    <row r="35" spans="1:3" ht="36.6" customHeight="1" x14ac:dyDescent="0.25">
      <c r="A35" s="21">
        <v>2</v>
      </c>
      <c r="B35" s="18" t="s">
        <v>7</v>
      </c>
      <c r="C35" s="32">
        <f>янв!G32+фев!G32+мар!G32+апр!G32+май!G32+июнь!G32+июль!G32+авг!G32+сен!G32+окт!G32+ноя!G32+дек!G32</f>
        <v>26316</v>
      </c>
    </row>
    <row r="36" spans="1:3" ht="34.5" customHeight="1" x14ac:dyDescent="0.25">
      <c r="A36" s="21">
        <f>A35+1</f>
        <v>3</v>
      </c>
      <c r="B36" s="18" t="s">
        <v>9</v>
      </c>
      <c r="C36" s="32">
        <f>янв!G33+фев!G33+мар!G33+апр!G33+май!G33+июнь!G33+июль!G33+авг!G33+сен!G33+окт!G33+ноя!G33+дек!G33</f>
        <v>18990</v>
      </c>
    </row>
    <row r="37" spans="1:3" s="25" customFormat="1" x14ac:dyDescent="0.25">
      <c r="A37" s="102" t="s">
        <v>43</v>
      </c>
      <c r="B37" s="102"/>
      <c r="C37" s="32">
        <f>SUM(C34:C36)</f>
        <v>187493.59</v>
      </c>
    </row>
    <row r="38" spans="1:3" s="19" customFormat="1" x14ac:dyDescent="0.25">
      <c r="A38" s="103" t="s">
        <v>51</v>
      </c>
      <c r="B38" s="104"/>
      <c r="C38" s="32">
        <f>SUM(C31,C37)</f>
        <v>944221.68480000005</v>
      </c>
    </row>
    <row r="39" spans="1:3" s="37" customFormat="1" ht="18.75" x14ac:dyDescent="0.3">
      <c r="A39" s="59"/>
      <c r="B39" s="60" t="s">
        <v>71</v>
      </c>
      <c r="C39" s="32">
        <f>C4-C38+C5</f>
        <v>-17343.124799999991</v>
      </c>
    </row>
    <row r="40" spans="1:3" s="37" customFormat="1" ht="21.75" customHeight="1" x14ac:dyDescent="0.3">
      <c r="A40" s="46"/>
      <c r="B40" s="47"/>
      <c r="C40" s="45"/>
    </row>
    <row r="41" spans="1:3" s="37" customFormat="1" ht="21" customHeight="1" x14ac:dyDescent="0.3">
      <c r="A41" s="46"/>
      <c r="B41" s="47"/>
      <c r="C41" s="45"/>
    </row>
    <row r="42" spans="1:3" s="37" customFormat="1" ht="19.5" customHeight="1" x14ac:dyDescent="0.3">
      <c r="A42" s="46"/>
      <c r="B42" s="47"/>
      <c r="C42" s="45"/>
    </row>
    <row r="43" spans="1:3" s="37" customFormat="1" ht="25.5" customHeight="1" x14ac:dyDescent="0.3">
      <c r="A43" s="46"/>
      <c r="B43" s="47"/>
      <c r="C43" s="45"/>
    </row>
    <row r="44" spans="1:3" s="37" customFormat="1" ht="45" customHeight="1" x14ac:dyDescent="0.3">
      <c r="A44" s="46"/>
      <c r="B44" s="61"/>
      <c r="C44" s="62"/>
    </row>
    <row r="45" spans="1:3" s="37" customFormat="1" ht="18.75" x14ac:dyDescent="0.3">
      <c r="A45" s="63"/>
      <c r="B45" s="63"/>
      <c r="C45" s="64"/>
    </row>
    <row r="46" spans="1:3" s="37" customFormat="1" ht="18.75" x14ac:dyDescent="0.3">
      <c r="A46" s="63"/>
      <c r="B46" s="63"/>
      <c r="C46" s="64"/>
    </row>
    <row r="47" spans="1:3" s="37" customFormat="1" ht="18.75" x14ac:dyDescent="0.3">
      <c r="A47" s="63"/>
      <c r="B47" s="63"/>
      <c r="C47" s="64"/>
    </row>
    <row r="48" spans="1:3" s="37" customFormat="1" ht="18.75" x14ac:dyDescent="0.3">
      <c r="A48" s="63"/>
      <c r="B48" s="63"/>
      <c r="C48" s="64"/>
    </row>
    <row r="49" spans="1:3" s="37" customFormat="1" ht="18.75" x14ac:dyDescent="0.3">
      <c r="A49" s="63"/>
      <c r="B49" s="63"/>
      <c r="C49" s="64"/>
    </row>
    <row r="50" spans="1:3" s="37" customFormat="1" ht="18.75" x14ac:dyDescent="0.3">
      <c r="A50" s="63"/>
      <c r="B50" s="63"/>
      <c r="C50" s="64"/>
    </row>
    <row r="51" spans="1:3" s="37" customFormat="1" ht="18.75" x14ac:dyDescent="0.3">
      <c r="A51" s="63"/>
      <c r="B51" s="63"/>
      <c r="C51" s="64"/>
    </row>
    <row r="52" spans="1:3" s="37" customFormat="1" ht="18.75" x14ac:dyDescent="0.3">
      <c r="A52" s="63"/>
      <c r="B52" s="63"/>
      <c r="C52" s="64"/>
    </row>
    <row r="53" spans="1:3" s="37" customFormat="1" ht="18.75" x14ac:dyDescent="0.3">
      <c r="A53" s="63"/>
      <c r="B53" s="63"/>
      <c r="C53" s="64"/>
    </row>
    <row r="54" spans="1:3" s="37" customFormat="1" ht="18.75" x14ac:dyDescent="0.3">
      <c r="A54" s="63"/>
      <c r="B54" s="63"/>
      <c r="C54" s="64"/>
    </row>
    <row r="55" spans="1:3" s="37" customFormat="1" ht="18.75" x14ac:dyDescent="0.3">
      <c r="A55" s="63"/>
      <c r="B55" s="63"/>
      <c r="C55" s="64"/>
    </row>
    <row r="56" spans="1:3" s="37" customFormat="1" ht="18.75" x14ac:dyDescent="0.3">
      <c r="A56" s="63"/>
      <c r="B56" s="63"/>
      <c r="C56" s="64"/>
    </row>
    <row r="57" spans="1:3" s="37" customFormat="1" ht="18.75" x14ac:dyDescent="0.3">
      <c r="A57" s="63"/>
      <c r="B57" s="63"/>
      <c r="C57" s="64"/>
    </row>
    <row r="58" spans="1:3" s="37" customFormat="1" ht="18" x14ac:dyDescent="0.25">
      <c r="A58" s="65"/>
      <c r="B58" s="65"/>
      <c r="C58" s="66"/>
    </row>
    <row r="59" spans="1:3" ht="18" x14ac:dyDescent="0.25">
      <c r="A59" s="67"/>
      <c r="B59" s="67"/>
      <c r="C59" s="66"/>
    </row>
    <row r="60" spans="1:3" ht="18" x14ac:dyDescent="0.25">
      <c r="A60" s="67"/>
      <c r="B60" s="67"/>
      <c r="C60" s="66"/>
    </row>
  </sheetData>
  <mergeCells count="4">
    <mergeCell ref="A31:B31"/>
    <mergeCell ref="A37:B37"/>
    <mergeCell ref="A38:B38"/>
    <mergeCell ref="B2:C2"/>
  </mergeCells>
  <pageMargins left="0.39370078740157483" right="0.31496062992125984" top="0.19685039370078741" bottom="0.27559055118110237" header="0.15748031496062992" footer="0.15748031496062992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6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75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2"/>
      <c r="E3" s="72"/>
      <c r="F3" s="72"/>
      <c r="G3" s="68">
        <v>44620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63003.786800000002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f>4884.32+1426.22</f>
        <v>6310.54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6310.54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69314.326799999995</v>
      </c>
    </row>
    <row r="36" spans="1:7" x14ac:dyDescent="0.25">
      <c r="G36" s="1"/>
    </row>
    <row r="37" spans="1:7" ht="24.75" customHeight="1" x14ac:dyDescent="0.3">
      <c r="A37" s="84" t="s">
        <v>74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76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25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78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3"/>
      <c r="E3" s="73"/>
      <c r="F3" s="73"/>
      <c r="G3" s="68">
        <v>44651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63003.786800000002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23713.17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23713.17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86716.9568</v>
      </c>
    </row>
    <row r="36" spans="1:7" x14ac:dyDescent="0.25">
      <c r="G36" s="1"/>
    </row>
    <row r="37" spans="1:7" ht="24.75" customHeight="1" x14ac:dyDescent="0.3">
      <c r="A37" s="84" t="s">
        <v>77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79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6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81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4"/>
      <c r="E3" s="74"/>
      <c r="F3" s="74"/>
      <c r="G3" s="68">
        <v>44681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63003.786800000002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6601.28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6601.28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69605.066800000001</v>
      </c>
    </row>
    <row r="36" spans="1:7" x14ac:dyDescent="0.25">
      <c r="G36" s="1"/>
    </row>
    <row r="37" spans="1:7" ht="24.75" customHeight="1" x14ac:dyDescent="0.3">
      <c r="A37" s="84" t="s">
        <v>80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82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5:F35"/>
    <mergeCell ref="B2:G2"/>
    <mergeCell ref="A5:G5"/>
    <mergeCell ref="A6:G6"/>
    <mergeCell ref="A28:F28"/>
    <mergeCell ref="A34:F34"/>
    <mergeCell ref="A37:G37"/>
    <mergeCell ref="A38:G38"/>
    <mergeCell ref="A39:G39"/>
    <mergeCell ref="A40:G40"/>
    <mergeCell ref="A41:G41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9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84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5"/>
      <c r="E3" s="75"/>
      <c r="F3" s="75"/>
      <c r="G3" s="68">
        <v>44712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63003.786800000002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6318.92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6318.92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69322.7068</v>
      </c>
    </row>
    <row r="36" spans="1:7" x14ac:dyDescent="0.25">
      <c r="G36" s="1"/>
    </row>
    <row r="37" spans="1:7" ht="24.75" customHeight="1" x14ac:dyDescent="0.3">
      <c r="A37" s="84" t="s">
        <v>83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85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3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87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6"/>
      <c r="E3" s="76"/>
      <c r="F3" s="76"/>
      <c r="G3" s="68">
        <v>44742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66</v>
      </c>
      <c r="C27" s="13" t="s">
        <v>11</v>
      </c>
      <c r="D27" s="14">
        <v>1.98</v>
      </c>
      <c r="E27" s="7">
        <v>3901.1</v>
      </c>
      <c r="F27" s="10" t="s">
        <v>22</v>
      </c>
      <c r="G27" s="30">
        <f t="shared" si="1"/>
        <v>7724.1779999999999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63003.786800000002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10610.59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10610.59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73614.376799999998</v>
      </c>
    </row>
    <row r="36" spans="1:7" x14ac:dyDescent="0.25">
      <c r="G36" s="1"/>
    </row>
    <row r="37" spans="1:7" ht="24.75" customHeight="1" x14ac:dyDescent="0.3">
      <c r="A37" s="84" t="s">
        <v>86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88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5:F35"/>
    <mergeCell ref="B2:G2"/>
    <mergeCell ref="A5:G5"/>
    <mergeCell ref="A6:G6"/>
    <mergeCell ref="A28:F28"/>
    <mergeCell ref="A34:F34"/>
    <mergeCell ref="A37:G37"/>
    <mergeCell ref="A38:G38"/>
    <mergeCell ref="A39:G39"/>
    <mergeCell ref="A40:G40"/>
    <mergeCell ref="A41:G41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9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89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7"/>
      <c r="E3" s="77"/>
      <c r="F3" s="77"/>
      <c r="G3" s="68">
        <v>44773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90</v>
      </c>
      <c r="C27" s="13" t="s">
        <v>11</v>
      </c>
      <c r="D27" s="14">
        <v>2.0699999999999998</v>
      </c>
      <c r="E27" s="7">
        <v>3901.1</v>
      </c>
      <c r="F27" s="10" t="s">
        <v>22</v>
      </c>
      <c r="G27" s="30">
        <f t="shared" si="1"/>
        <v>8075.2769999999991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63354.885800000004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39163.089999999997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39163.089999999997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102517.9758</v>
      </c>
    </row>
    <row r="36" spans="1:7" x14ac:dyDescent="0.25">
      <c r="G36" s="1"/>
    </row>
    <row r="37" spans="1:7" ht="24.75" customHeight="1" x14ac:dyDescent="0.3">
      <c r="A37" s="84" t="s">
        <v>91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92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7:G37"/>
    <mergeCell ref="A38:G38"/>
    <mergeCell ref="A39:G39"/>
    <mergeCell ref="A40:G40"/>
    <mergeCell ref="A41:G41"/>
    <mergeCell ref="A35:F35"/>
    <mergeCell ref="B2:G2"/>
    <mergeCell ref="A5:G5"/>
    <mergeCell ref="A6:G6"/>
    <mergeCell ref="A28:F28"/>
    <mergeCell ref="A34:F34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6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95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8"/>
      <c r="E3" s="78"/>
      <c r="F3" s="78"/>
      <c r="G3" s="68">
        <v>44804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90</v>
      </c>
      <c r="C27" s="13" t="s">
        <v>11</v>
      </c>
      <c r="D27" s="14">
        <v>2.0699999999999998</v>
      </c>
      <c r="E27" s="7">
        <v>3901.1</v>
      </c>
      <c r="F27" s="10" t="s">
        <v>22</v>
      </c>
      <c r="G27" s="30">
        <f t="shared" si="1"/>
        <v>8075.2769999999991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63354.885800000004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5297.94</v>
      </c>
    </row>
    <row r="32" spans="1:7" s="3" customFormat="1" ht="36.6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f>D32*E32</f>
        <v>26316</v>
      </c>
    </row>
    <row r="33" spans="1:7" s="3" customFormat="1" ht="30.75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f>D33*E33</f>
        <v>18990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50603.94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113958.82580000001</v>
      </c>
    </row>
    <row r="36" spans="1:7" x14ac:dyDescent="0.25">
      <c r="G36" s="1"/>
    </row>
    <row r="37" spans="1:7" ht="24.75" customHeight="1" x14ac:dyDescent="0.3">
      <c r="A37" s="84" t="s">
        <v>96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97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5:F35"/>
    <mergeCell ref="B2:G2"/>
    <mergeCell ref="A5:G5"/>
    <mergeCell ref="A6:G6"/>
    <mergeCell ref="A28:F28"/>
    <mergeCell ref="A34:F34"/>
    <mergeCell ref="A37:G37"/>
    <mergeCell ref="A38:G38"/>
    <mergeCell ref="A39:G39"/>
    <mergeCell ref="A40:G40"/>
    <mergeCell ref="A41:G41"/>
  </mergeCells>
  <pageMargins left="0.59055118110236227" right="0.31496062992125984" top="0.31496062992125984" bottom="0.27559055118110237" header="0.15748031496062992" footer="0.1574803149606299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view="pageBreakPreview" topLeftCell="A19" zoomScale="70" zoomScaleNormal="70" zoomScaleSheetLayoutView="70" workbookViewId="0">
      <selection activeCell="B3" sqref="B3"/>
    </sheetView>
  </sheetViews>
  <sheetFormatPr defaultRowHeight="15.75" x14ac:dyDescent="0.25"/>
  <cols>
    <col min="1" max="1" width="17.28515625" style="1" customWidth="1"/>
    <col min="2" max="2" width="51.1406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9.140625" style="15" customWidth="1"/>
    <col min="7" max="7" width="24.42578125" style="29" customWidth="1"/>
    <col min="8" max="237" width="9.140625" style="1"/>
    <col min="238" max="238" width="5.85546875" style="1" customWidth="1"/>
    <col min="239" max="239" width="8.140625" style="1" customWidth="1"/>
    <col min="240" max="240" width="48" style="1" customWidth="1"/>
    <col min="241" max="241" width="22.5703125" style="1" customWidth="1"/>
    <col min="242" max="242" width="14.7109375" style="1" customWidth="1"/>
    <col min="243" max="243" width="12.42578125" style="1" customWidth="1"/>
    <col min="244" max="244" width="23.7109375" style="1" customWidth="1"/>
    <col min="245" max="246" width="15.5703125" style="1" customWidth="1"/>
    <col min="247" max="493" width="9.140625" style="1"/>
    <col min="494" max="494" width="5.85546875" style="1" customWidth="1"/>
    <col min="495" max="495" width="8.140625" style="1" customWidth="1"/>
    <col min="496" max="496" width="48" style="1" customWidth="1"/>
    <col min="497" max="497" width="22.5703125" style="1" customWidth="1"/>
    <col min="498" max="498" width="14.7109375" style="1" customWidth="1"/>
    <col min="499" max="499" width="12.42578125" style="1" customWidth="1"/>
    <col min="500" max="500" width="23.7109375" style="1" customWidth="1"/>
    <col min="501" max="502" width="15.5703125" style="1" customWidth="1"/>
    <col min="503" max="749" width="9.140625" style="1"/>
    <col min="750" max="750" width="5.85546875" style="1" customWidth="1"/>
    <col min="751" max="751" width="8.140625" style="1" customWidth="1"/>
    <col min="752" max="752" width="48" style="1" customWidth="1"/>
    <col min="753" max="753" width="22.5703125" style="1" customWidth="1"/>
    <col min="754" max="754" width="14.7109375" style="1" customWidth="1"/>
    <col min="755" max="755" width="12.42578125" style="1" customWidth="1"/>
    <col min="756" max="756" width="23.7109375" style="1" customWidth="1"/>
    <col min="757" max="758" width="15.5703125" style="1" customWidth="1"/>
    <col min="759" max="1005" width="9.140625" style="1"/>
    <col min="1006" max="1006" width="5.85546875" style="1" customWidth="1"/>
    <col min="1007" max="1007" width="8.140625" style="1" customWidth="1"/>
    <col min="1008" max="1008" width="48" style="1" customWidth="1"/>
    <col min="1009" max="1009" width="22.5703125" style="1" customWidth="1"/>
    <col min="1010" max="1010" width="14.7109375" style="1" customWidth="1"/>
    <col min="1011" max="1011" width="12.42578125" style="1" customWidth="1"/>
    <col min="1012" max="1012" width="23.7109375" style="1" customWidth="1"/>
    <col min="1013" max="1014" width="15.5703125" style="1" customWidth="1"/>
    <col min="1015" max="1261" width="9.140625" style="1"/>
    <col min="1262" max="1262" width="5.85546875" style="1" customWidth="1"/>
    <col min="1263" max="1263" width="8.140625" style="1" customWidth="1"/>
    <col min="1264" max="1264" width="48" style="1" customWidth="1"/>
    <col min="1265" max="1265" width="22.5703125" style="1" customWidth="1"/>
    <col min="1266" max="1266" width="14.7109375" style="1" customWidth="1"/>
    <col min="1267" max="1267" width="12.42578125" style="1" customWidth="1"/>
    <col min="1268" max="1268" width="23.7109375" style="1" customWidth="1"/>
    <col min="1269" max="1270" width="15.5703125" style="1" customWidth="1"/>
    <col min="1271" max="1517" width="9.140625" style="1"/>
    <col min="1518" max="1518" width="5.85546875" style="1" customWidth="1"/>
    <col min="1519" max="1519" width="8.140625" style="1" customWidth="1"/>
    <col min="1520" max="1520" width="48" style="1" customWidth="1"/>
    <col min="1521" max="1521" width="22.5703125" style="1" customWidth="1"/>
    <col min="1522" max="1522" width="14.7109375" style="1" customWidth="1"/>
    <col min="1523" max="1523" width="12.42578125" style="1" customWidth="1"/>
    <col min="1524" max="1524" width="23.7109375" style="1" customWidth="1"/>
    <col min="1525" max="1526" width="15.5703125" style="1" customWidth="1"/>
    <col min="1527" max="1773" width="9.140625" style="1"/>
    <col min="1774" max="1774" width="5.85546875" style="1" customWidth="1"/>
    <col min="1775" max="1775" width="8.140625" style="1" customWidth="1"/>
    <col min="1776" max="1776" width="48" style="1" customWidth="1"/>
    <col min="1777" max="1777" width="22.5703125" style="1" customWidth="1"/>
    <col min="1778" max="1778" width="14.7109375" style="1" customWidth="1"/>
    <col min="1779" max="1779" width="12.42578125" style="1" customWidth="1"/>
    <col min="1780" max="1780" width="23.7109375" style="1" customWidth="1"/>
    <col min="1781" max="1782" width="15.5703125" style="1" customWidth="1"/>
    <col min="1783" max="2029" width="9.140625" style="1"/>
    <col min="2030" max="2030" width="5.85546875" style="1" customWidth="1"/>
    <col min="2031" max="2031" width="8.140625" style="1" customWidth="1"/>
    <col min="2032" max="2032" width="48" style="1" customWidth="1"/>
    <col min="2033" max="2033" width="22.5703125" style="1" customWidth="1"/>
    <col min="2034" max="2034" width="14.7109375" style="1" customWidth="1"/>
    <col min="2035" max="2035" width="12.42578125" style="1" customWidth="1"/>
    <col min="2036" max="2036" width="23.7109375" style="1" customWidth="1"/>
    <col min="2037" max="2038" width="15.5703125" style="1" customWidth="1"/>
    <col min="2039" max="2285" width="9.140625" style="1"/>
    <col min="2286" max="2286" width="5.85546875" style="1" customWidth="1"/>
    <col min="2287" max="2287" width="8.140625" style="1" customWidth="1"/>
    <col min="2288" max="2288" width="48" style="1" customWidth="1"/>
    <col min="2289" max="2289" width="22.5703125" style="1" customWidth="1"/>
    <col min="2290" max="2290" width="14.7109375" style="1" customWidth="1"/>
    <col min="2291" max="2291" width="12.42578125" style="1" customWidth="1"/>
    <col min="2292" max="2292" width="23.7109375" style="1" customWidth="1"/>
    <col min="2293" max="2294" width="15.5703125" style="1" customWidth="1"/>
    <col min="2295" max="2541" width="9.140625" style="1"/>
    <col min="2542" max="2542" width="5.85546875" style="1" customWidth="1"/>
    <col min="2543" max="2543" width="8.140625" style="1" customWidth="1"/>
    <col min="2544" max="2544" width="48" style="1" customWidth="1"/>
    <col min="2545" max="2545" width="22.5703125" style="1" customWidth="1"/>
    <col min="2546" max="2546" width="14.7109375" style="1" customWidth="1"/>
    <col min="2547" max="2547" width="12.42578125" style="1" customWidth="1"/>
    <col min="2548" max="2548" width="23.7109375" style="1" customWidth="1"/>
    <col min="2549" max="2550" width="15.5703125" style="1" customWidth="1"/>
    <col min="2551" max="2797" width="9.140625" style="1"/>
    <col min="2798" max="2798" width="5.85546875" style="1" customWidth="1"/>
    <col min="2799" max="2799" width="8.140625" style="1" customWidth="1"/>
    <col min="2800" max="2800" width="48" style="1" customWidth="1"/>
    <col min="2801" max="2801" width="22.5703125" style="1" customWidth="1"/>
    <col min="2802" max="2802" width="14.7109375" style="1" customWidth="1"/>
    <col min="2803" max="2803" width="12.42578125" style="1" customWidth="1"/>
    <col min="2804" max="2804" width="23.7109375" style="1" customWidth="1"/>
    <col min="2805" max="2806" width="15.5703125" style="1" customWidth="1"/>
    <col min="2807" max="3053" width="9.140625" style="1"/>
    <col min="3054" max="3054" width="5.85546875" style="1" customWidth="1"/>
    <col min="3055" max="3055" width="8.140625" style="1" customWidth="1"/>
    <col min="3056" max="3056" width="48" style="1" customWidth="1"/>
    <col min="3057" max="3057" width="22.5703125" style="1" customWidth="1"/>
    <col min="3058" max="3058" width="14.7109375" style="1" customWidth="1"/>
    <col min="3059" max="3059" width="12.42578125" style="1" customWidth="1"/>
    <col min="3060" max="3060" width="23.7109375" style="1" customWidth="1"/>
    <col min="3061" max="3062" width="15.5703125" style="1" customWidth="1"/>
    <col min="3063" max="3309" width="9.140625" style="1"/>
    <col min="3310" max="3310" width="5.85546875" style="1" customWidth="1"/>
    <col min="3311" max="3311" width="8.140625" style="1" customWidth="1"/>
    <col min="3312" max="3312" width="48" style="1" customWidth="1"/>
    <col min="3313" max="3313" width="22.5703125" style="1" customWidth="1"/>
    <col min="3314" max="3314" width="14.7109375" style="1" customWidth="1"/>
    <col min="3315" max="3315" width="12.42578125" style="1" customWidth="1"/>
    <col min="3316" max="3316" width="23.7109375" style="1" customWidth="1"/>
    <col min="3317" max="3318" width="15.5703125" style="1" customWidth="1"/>
    <col min="3319" max="3565" width="9.140625" style="1"/>
    <col min="3566" max="3566" width="5.85546875" style="1" customWidth="1"/>
    <col min="3567" max="3567" width="8.140625" style="1" customWidth="1"/>
    <col min="3568" max="3568" width="48" style="1" customWidth="1"/>
    <col min="3569" max="3569" width="22.5703125" style="1" customWidth="1"/>
    <col min="3570" max="3570" width="14.7109375" style="1" customWidth="1"/>
    <col min="3571" max="3571" width="12.42578125" style="1" customWidth="1"/>
    <col min="3572" max="3572" width="23.7109375" style="1" customWidth="1"/>
    <col min="3573" max="3574" width="15.5703125" style="1" customWidth="1"/>
    <col min="3575" max="3821" width="9.140625" style="1"/>
    <col min="3822" max="3822" width="5.85546875" style="1" customWidth="1"/>
    <col min="3823" max="3823" width="8.140625" style="1" customWidth="1"/>
    <col min="3824" max="3824" width="48" style="1" customWidth="1"/>
    <col min="3825" max="3825" width="22.5703125" style="1" customWidth="1"/>
    <col min="3826" max="3826" width="14.7109375" style="1" customWidth="1"/>
    <col min="3827" max="3827" width="12.42578125" style="1" customWidth="1"/>
    <col min="3828" max="3828" width="23.7109375" style="1" customWidth="1"/>
    <col min="3829" max="3830" width="15.5703125" style="1" customWidth="1"/>
    <col min="3831" max="4077" width="9.140625" style="1"/>
    <col min="4078" max="4078" width="5.85546875" style="1" customWidth="1"/>
    <col min="4079" max="4079" width="8.140625" style="1" customWidth="1"/>
    <col min="4080" max="4080" width="48" style="1" customWidth="1"/>
    <col min="4081" max="4081" width="22.5703125" style="1" customWidth="1"/>
    <col min="4082" max="4082" width="14.7109375" style="1" customWidth="1"/>
    <col min="4083" max="4083" width="12.42578125" style="1" customWidth="1"/>
    <col min="4084" max="4084" width="23.7109375" style="1" customWidth="1"/>
    <col min="4085" max="4086" width="15.5703125" style="1" customWidth="1"/>
    <col min="4087" max="4333" width="9.140625" style="1"/>
    <col min="4334" max="4334" width="5.85546875" style="1" customWidth="1"/>
    <col min="4335" max="4335" width="8.140625" style="1" customWidth="1"/>
    <col min="4336" max="4336" width="48" style="1" customWidth="1"/>
    <col min="4337" max="4337" width="22.5703125" style="1" customWidth="1"/>
    <col min="4338" max="4338" width="14.7109375" style="1" customWidth="1"/>
    <col min="4339" max="4339" width="12.42578125" style="1" customWidth="1"/>
    <col min="4340" max="4340" width="23.7109375" style="1" customWidth="1"/>
    <col min="4341" max="4342" width="15.5703125" style="1" customWidth="1"/>
    <col min="4343" max="4589" width="9.140625" style="1"/>
    <col min="4590" max="4590" width="5.85546875" style="1" customWidth="1"/>
    <col min="4591" max="4591" width="8.140625" style="1" customWidth="1"/>
    <col min="4592" max="4592" width="48" style="1" customWidth="1"/>
    <col min="4593" max="4593" width="22.5703125" style="1" customWidth="1"/>
    <col min="4594" max="4594" width="14.7109375" style="1" customWidth="1"/>
    <col min="4595" max="4595" width="12.42578125" style="1" customWidth="1"/>
    <col min="4596" max="4596" width="23.7109375" style="1" customWidth="1"/>
    <col min="4597" max="4598" width="15.5703125" style="1" customWidth="1"/>
    <col min="4599" max="4845" width="9.140625" style="1"/>
    <col min="4846" max="4846" width="5.85546875" style="1" customWidth="1"/>
    <col min="4847" max="4847" width="8.140625" style="1" customWidth="1"/>
    <col min="4848" max="4848" width="48" style="1" customWidth="1"/>
    <col min="4849" max="4849" width="22.5703125" style="1" customWidth="1"/>
    <col min="4850" max="4850" width="14.7109375" style="1" customWidth="1"/>
    <col min="4851" max="4851" width="12.42578125" style="1" customWidth="1"/>
    <col min="4852" max="4852" width="23.7109375" style="1" customWidth="1"/>
    <col min="4853" max="4854" width="15.5703125" style="1" customWidth="1"/>
    <col min="4855" max="5101" width="9.140625" style="1"/>
    <col min="5102" max="5102" width="5.85546875" style="1" customWidth="1"/>
    <col min="5103" max="5103" width="8.140625" style="1" customWidth="1"/>
    <col min="5104" max="5104" width="48" style="1" customWidth="1"/>
    <col min="5105" max="5105" width="22.5703125" style="1" customWidth="1"/>
    <col min="5106" max="5106" width="14.7109375" style="1" customWidth="1"/>
    <col min="5107" max="5107" width="12.42578125" style="1" customWidth="1"/>
    <col min="5108" max="5108" width="23.7109375" style="1" customWidth="1"/>
    <col min="5109" max="5110" width="15.5703125" style="1" customWidth="1"/>
    <col min="5111" max="5357" width="9.140625" style="1"/>
    <col min="5358" max="5358" width="5.85546875" style="1" customWidth="1"/>
    <col min="5359" max="5359" width="8.140625" style="1" customWidth="1"/>
    <col min="5360" max="5360" width="48" style="1" customWidth="1"/>
    <col min="5361" max="5361" width="22.5703125" style="1" customWidth="1"/>
    <col min="5362" max="5362" width="14.7109375" style="1" customWidth="1"/>
    <col min="5363" max="5363" width="12.42578125" style="1" customWidth="1"/>
    <col min="5364" max="5364" width="23.7109375" style="1" customWidth="1"/>
    <col min="5365" max="5366" width="15.5703125" style="1" customWidth="1"/>
    <col min="5367" max="5613" width="9.140625" style="1"/>
    <col min="5614" max="5614" width="5.85546875" style="1" customWidth="1"/>
    <col min="5615" max="5615" width="8.140625" style="1" customWidth="1"/>
    <col min="5616" max="5616" width="48" style="1" customWidth="1"/>
    <col min="5617" max="5617" width="22.5703125" style="1" customWidth="1"/>
    <col min="5618" max="5618" width="14.7109375" style="1" customWidth="1"/>
    <col min="5619" max="5619" width="12.42578125" style="1" customWidth="1"/>
    <col min="5620" max="5620" width="23.7109375" style="1" customWidth="1"/>
    <col min="5621" max="5622" width="15.5703125" style="1" customWidth="1"/>
    <col min="5623" max="5869" width="9.140625" style="1"/>
    <col min="5870" max="5870" width="5.85546875" style="1" customWidth="1"/>
    <col min="5871" max="5871" width="8.140625" style="1" customWidth="1"/>
    <col min="5872" max="5872" width="48" style="1" customWidth="1"/>
    <col min="5873" max="5873" width="22.5703125" style="1" customWidth="1"/>
    <col min="5874" max="5874" width="14.7109375" style="1" customWidth="1"/>
    <col min="5875" max="5875" width="12.42578125" style="1" customWidth="1"/>
    <col min="5876" max="5876" width="23.7109375" style="1" customWidth="1"/>
    <col min="5877" max="5878" width="15.5703125" style="1" customWidth="1"/>
    <col min="5879" max="6125" width="9.140625" style="1"/>
    <col min="6126" max="6126" width="5.85546875" style="1" customWidth="1"/>
    <col min="6127" max="6127" width="8.140625" style="1" customWidth="1"/>
    <col min="6128" max="6128" width="48" style="1" customWidth="1"/>
    <col min="6129" max="6129" width="22.5703125" style="1" customWidth="1"/>
    <col min="6130" max="6130" width="14.7109375" style="1" customWidth="1"/>
    <col min="6131" max="6131" width="12.42578125" style="1" customWidth="1"/>
    <col min="6132" max="6132" width="23.7109375" style="1" customWidth="1"/>
    <col min="6133" max="6134" width="15.5703125" style="1" customWidth="1"/>
    <col min="6135" max="6381" width="9.140625" style="1"/>
    <col min="6382" max="6382" width="5.85546875" style="1" customWidth="1"/>
    <col min="6383" max="6383" width="8.140625" style="1" customWidth="1"/>
    <col min="6384" max="6384" width="48" style="1" customWidth="1"/>
    <col min="6385" max="6385" width="22.5703125" style="1" customWidth="1"/>
    <col min="6386" max="6386" width="14.7109375" style="1" customWidth="1"/>
    <col min="6387" max="6387" width="12.42578125" style="1" customWidth="1"/>
    <col min="6388" max="6388" width="23.7109375" style="1" customWidth="1"/>
    <col min="6389" max="6390" width="15.5703125" style="1" customWidth="1"/>
    <col min="6391" max="6637" width="9.140625" style="1"/>
    <col min="6638" max="6638" width="5.85546875" style="1" customWidth="1"/>
    <col min="6639" max="6639" width="8.140625" style="1" customWidth="1"/>
    <col min="6640" max="6640" width="48" style="1" customWidth="1"/>
    <col min="6641" max="6641" width="22.5703125" style="1" customWidth="1"/>
    <col min="6642" max="6642" width="14.7109375" style="1" customWidth="1"/>
    <col min="6643" max="6643" width="12.42578125" style="1" customWidth="1"/>
    <col min="6644" max="6644" width="23.7109375" style="1" customWidth="1"/>
    <col min="6645" max="6646" width="15.5703125" style="1" customWidth="1"/>
    <col min="6647" max="6893" width="9.140625" style="1"/>
    <col min="6894" max="6894" width="5.85546875" style="1" customWidth="1"/>
    <col min="6895" max="6895" width="8.140625" style="1" customWidth="1"/>
    <col min="6896" max="6896" width="48" style="1" customWidth="1"/>
    <col min="6897" max="6897" width="22.5703125" style="1" customWidth="1"/>
    <col min="6898" max="6898" width="14.7109375" style="1" customWidth="1"/>
    <col min="6899" max="6899" width="12.42578125" style="1" customWidth="1"/>
    <col min="6900" max="6900" width="23.7109375" style="1" customWidth="1"/>
    <col min="6901" max="6902" width="15.5703125" style="1" customWidth="1"/>
    <col min="6903" max="7149" width="9.140625" style="1"/>
    <col min="7150" max="7150" width="5.85546875" style="1" customWidth="1"/>
    <col min="7151" max="7151" width="8.140625" style="1" customWidth="1"/>
    <col min="7152" max="7152" width="48" style="1" customWidth="1"/>
    <col min="7153" max="7153" width="22.5703125" style="1" customWidth="1"/>
    <col min="7154" max="7154" width="14.7109375" style="1" customWidth="1"/>
    <col min="7155" max="7155" width="12.42578125" style="1" customWidth="1"/>
    <col min="7156" max="7156" width="23.7109375" style="1" customWidth="1"/>
    <col min="7157" max="7158" width="15.5703125" style="1" customWidth="1"/>
    <col min="7159" max="7405" width="9.140625" style="1"/>
    <col min="7406" max="7406" width="5.85546875" style="1" customWidth="1"/>
    <col min="7407" max="7407" width="8.140625" style="1" customWidth="1"/>
    <col min="7408" max="7408" width="48" style="1" customWidth="1"/>
    <col min="7409" max="7409" width="22.5703125" style="1" customWidth="1"/>
    <col min="7410" max="7410" width="14.7109375" style="1" customWidth="1"/>
    <col min="7411" max="7411" width="12.42578125" style="1" customWidth="1"/>
    <col min="7412" max="7412" width="23.7109375" style="1" customWidth="1"/>
    <col min="7413" max="7414" width="15.5703125" style="1" customWidth="1"/>
    <col min="7415" max="7661" width="9.140625" style="1"/>
    <col min="7662" max="7662" width="5.85546875" style="1" customWidth="1"/>
    <col min="7663" max="7663" width="8.140625" style="1" customWidth="1"/>
    <col min="7664" max="7664" width="48" style="1" customWidth="1"/>
    <col min="7665" max="7665" width="22.5703125" style="1" customWidth="1"/>
    <col min="7666" max="7666" width="14.7109375" style="1" customWidth="1"/>
    <col min="7667" max="7667" width="12.42578125" style="1" customWidth="1"/>
    <col min="7668" max="7668" width="23.7109375" style="1" customWidth="1"/>
    <col min="7669" max="7670" width="15.5703125" style="1" customWidth="1"/>
    <col min="7671" max="7917" width="9.140625" style="1"/>
    <col min="7918" max="7918" width="5.85546875" style="1" customWidth="1"/>
    <col min="7919" max="7919" width="8.140625" style="1" customWidth="1"/>
    <col min="7920" max="7920" width="48" style="1" customWidth="1"/>
    <col min="7921" max="7921" width="22.5703125" style="1" customWidth="1"/>
    <col min="7922" max="7922" width="14.7109375" style="1" customWidth="1"/>
    <col min="7923" max="7923" width="12.42578125" style="1" customWidth="1"/>
    <col min="7924" max="7924" width="23.7109375" style="1" customWidth="1"/>
    <col min="7925" max="7926" width="15.5703125" style="1" customWidth="1"/>
    <col min="7927" max="8173" width="9.140625" style="1"/>
    <col min="8174" max="8174" width="5.85546875" style="1" customWidth="1"/>
    <col min="8175" max="8175" width="8.140625" style="1" customWidth="1"/>
    <col min="8176" max="8176" width="48" style="1" customWidth="1"/>
    <col min="8177" max="8177" width="22.5703125" style="1" customWidth="1"/>
    <col min="8178" max="8178" width="14.7109375" style="1" customWidth="1"/>
    <col min="8179" max="8179" width="12.42578125" style="1" customWidth="1"/>
    <col min="8180" max="8180" width="23.7109375" style="1" customWidth="1"/>
    <col min="8181" max="8182" width="15.5703125" style="1" customWidth="1"/>
    <col min="8183" max="8429" width="9.140625" style="1"/>
    <col min="8430" max="8430" width="5.85546875" style="1" customWidth="1"/>
    <col min="8431" max="8431" width="8.140625" style="1" customWidth="1"/>
    <col min="8432" max="8432" width="48" style="1" customWidth="1"/>
    <col min="8433" max="8433" width="22.5703125" style="1" customWidth="1"/>
    <col min="8434" max="8434" width="14.7109375" style="1" customWidth="1"/>
    <col min="8435" max="8435" width="12.42578125" style="1" customWidth="1"/>
    <col min="8436" max="8436" width="23.7109375" style="1" customWidth="1"/>
    <col min="8437" max="8438" width="15.5703125" style="1" customWidth="1"/>
    <col min="8439" max="8685" width="9.140625" style="1"/>
    <col min="8686" max="8686" width="5.85546875" style="1" customWidth="1"/>
    <col min="8687" max="8687" width="8.140625" style="1" customWidth="1"/>
    <col min="8688" max="8688" width="48" style="1" customWidth="1"/>
    <col min="8689" max="8689" width="22.5703125" style="1" customWidth="1"/>
    <col min="8690" max="8690" width="14.7109375" style="1" customWidth="1"/>
    <col min="8691" max="8691" width="12.42578125" style="1" customWidth="1"/>
    <col min="8692" max="8692" width="23.7109375" style="1" customWidth="1"/>
    <col min="8693" max="8694" width="15.5703125" style="1" customWidth="1"/>
    <col min="8695" max="8941" width="9.140625" style="1"/>
    <col min="8942" max="8942" width="5.85546875" style="1" customWidth="1"/>
    <col min="8943" max="8943" width="8.140625" style="1" customWidth="1"/>
    <col min="8944" max="8944" width="48" style="1" customWidth="1"/>
    <col min="8945" max="8945" width="22.5703125" style="1" customWidth="1"/>
    <col min="8946" max="8946" width="14.7109375" style="1" customWidth="1"/>
    <col min="8947" max="8947" width="12.42578125" style="1" customWidth="1"/>
    <col min="8948" max="8948" width="23.7109375" style="1" customWidth="1"/>
    <col min="8949" max="8950" width="15.5703125" style="1" customWidth="1"/>
    <col min="8951" max="9197" width="9.140625" style="1"/>
    <col min="9198" max="9198" width="5.85546875" style="1" customWidth="1"/>
    <col min="9199" max="9199" width="8.140625" style="1" customWidth="1"/>
    <col min="9200" max="9200" width="48" style="1" customWidth="1"/>
    <col min="9201" max="9201" width="22.5703125" style="1" customWidth="1"/>
    <col min="9202" max="9202" width="14.7109375" style="1" customWidth="1"/>
    <col min="9203" max="9203" width="12.42578125" style="1" customWidth="1"/>
    <col min="9204" max="9204" width="23.7109375" style="1" customWidth="1"/>
    <col min="9205" max="9206" width="15.5703125" style="1" customWidth="1"/>
    <col min="9207" max="9453" width="9.140625" style="1"/>
    <col min="9454" max="9454" width="5.85546875" style="1" customWidth="1"/>
    <col min="9455" max="9455" width="8.140625" style="1" customWidth="1"/>
    <col min="9456" max="9456" width="48" style="1" customWidth="1"/>
    <col min="9457" max="9457" width="22.5703125" style="1" customWidth="1"/>
    <col min="9458" max="9458" width="14.7109375" style="1" customWidth="1"/>
    <col min="9459" max="9459" width="12.42578125" style="1" customWidth="1"/>
    <col min="9460" max="9460" width="23.7109375" style="1" customWidth="1"/>
    <col min="9461" max="9462" width="15.5703125" style="1" customWidth="1"/>
    <col min="9463" max="9709" width="9.140625" style="1"/>
    <col min="9710" max="9710" width="5.85546875" style="1" customWidth="1"/>
    <col min="9711" max="9711" width="8.140625" style="1" customWidth="1"/>
    <col min="9712" max="9712" width="48" style="1" customWidth="1"/>
    <col min="9713" max="9713" width="22.5703125" style="1" customWidth="1"/>
    <col min="9714" max="9714" width="14.7109375" style="1" customWidth="1"/>
    <col min="9715" max="9715" width="12.42578125" style="1" customWidth="1"/>
    <col min="9716" max="9716" width="23.7109375" style="1" customWidth="1"/>
    <col min="9717" max="9718" width="15.5703125" style="1" customWidth="1"/>
    <col min="9719" max="9965" width="9.140625" style="1"/>
    <col min="9966" max="9966" width="5.85546875" style="1" customWidth="1"/>
    <col min="9967" max="9967" width="8.140625" style="1" customWidth="1"/>
    <col min="9968" max="9968" width="48" style="1" customWidth="1"/>
    <col min="9969" max="9969" width="22.5703125" style="1" customWidth="1"/>
    <col min="9970" max="9970" width="14.7109375" style="1" customWidth="1"/>
    <col min="9971" max="9971" width="12.42578125" style="1" customWidth="1"/>
    <col min="9972" max="9972" width="23.7109375" style="1" customWidth="1"/>
    <col min="9973" max="9974" width="15.5703125" style="1" customWidth="1"/>
    <col min="9975" max="10221" width="9.140625" style="1"/>
    <col min="10222" max="10222" width="5.85546875" style="1" customWidth="1"/>
    <col min="10223" max="10223" width="8.140625" style="1" customWidth="1"/>
    <col min="10224" max="10224" width="48" style="1" customWidth="1"/>
    <col min="10225" max="10225" width="22.5703125" style="1" customWidth="1"/>
    <col min="10226" max="10226" width="14.7109375" style="1" customWidth="1"/>
    <col min="10227" max="10227" width="12.42578125" style="1" customWidth="1"/>
    <col min="10228" max="10228" width="23.7109375" style="1" customWidth="1"/>
    <col min="10229" max="10230" width="15.5703125" style="1" customWidth="1"/>
    <col min="10231" max="10477" width="9.140625" style="1"/>
    <col min="10478" max="10478" width="5.85546875" style="1" customWidth="1"/>
    <col min="10479" max="10479" width="8.140625" style="1" customWidth="1"/>
    <col min="10480" max="10480" width="48" style="1" customWidth="1"/>
    <col min="10481" max="10481" width="22.5703125" style="1" customWidth="1"/>
    <col min="10482" max="10482" width="14.7109375" style="1" customWidth="1"/>
    <col min="10483" max="10483" width="12.42578125" style="1" customWidth="1"/>
    <col min="10484" max="10484" width="23.7109375" style="1" customWidth="1"/>
    <col min="10485" max="10486" width="15.5703125" style="1" customWidth="1"/>
    <col min="10487" max="10733" width="9.140625" style="1"/>
    <col min="10734" max="10734" width="5.85546875" style="1" customWidth="1"/>
    <col min="10735" max="10735" width="8.140625" style="1" customWidth="1"/>
    <col min="10736" max="10736" width="48" style="1" customWidth="1"/>
    <col min="10737" max="10737" width="22.5703125" style="1" customWidth="1"/>
    <col min="10738" max="10738" width="14.7109375" style="1" customWidth="1"/>
    <col min="10739" max="10739" width="12.42578125" style="1" customWidth="1"/>
    <col min="10740" max="10740" width="23.7109375" style="1" customWidth="1"/>
    <col min="10741" max="10742" width="15.5703125" style="1" customWidth="1"/>
    <col min="10743" max="10989" width="9.140625" style="1"/>
    <col min="10990" max="10990" width="5.85546875" style="1" customWidth="1"/>
    <col min="10991" max="10991" width="8.140625" style="1" customWidth="1"/>
    <col min="10992" max="10992" width="48" style="1" customWidth="1"/>
    <col min="10993" max="10993" width="22.5703125" style="1" customWidth="1"/>
    <col min="10994" max="10994" width="14.7109375" style="1" customWidth="1"/>
    <col min="10995" max="10995" width="12.42578125" style="1" customWidth="1"/>
    <col min="10996" max="10996" width="23.7109375" style="1" customWidth="1"/>
    <col min="10997" max="10998" width="15.5703125" style="1" customWidth="1"/>
    <col min="10999" max="11245" width="9.140625" style="1"/>
    <col min="11246" max="11246" width="5.85546875" style="1" customWidth="1"/>
    <col min="11247" max="11247" width="8.140625" style="1" customWidth="1"/>
    <col min="11248" max="11248" width="48" style="1" customWidth="1"/>
    <col min="11249" max="11249" width="22.5703125" style="1" customWidth="1"/>
    <col min="11250" max="11250" width="14.7109375" style="1" customWidth="1"/>
    <col min="11251" max="11251" width="12.42578125" style="1" customWidth="1"/>
    <col min="11252" max="11252" width="23.7109375" style="1" customWidth="1"/>
    <col min="11253" max="11254" width="15.5703125" style="1" customWidth="1"/>
    <col min="11255" max="11501" width="9.140625" style="1"/>
    <col min="11502" max="11502" width="5.85546875" style="1" customWidth="1"/>
    <col min="11503" max="11503" width="8.140625" style="1" customWidth="1"/>
    <col min="11504" max="11504" width="48" style="1" customWidth="1"/>
    <col min="11505" max="11505" width="22.5703125" style="1" customWidth="1"/>
    <col min="11506" max="11506" width="14.7109375" style="1" customWidth="1"/>
    <col min="11507" max="11507" width="12.42578125" style="1" customWidth="1"/>
    <col min="11508" max="11508" width="23.7109375" style="1" customWidth="1"/>
    <col min="11509" max="11510" width="15.5703125" style="1" customWidth="1"/>
    <col min="11511" max="11757" width="9.140625" style="1"/>
    <col min="11758" max="11758" width="5.85546875" style="1" customWidth="1"/>
    <col min="11759" max="11759" width="8.140625" style="1" customWidth="1"/>
    <col min="11760" max="11760" width="48" style="1" customWidth="1"/>
    <col min="11761" max="11761" width="22.5703125" style="1" customWidth="1"/>
    <col min="11762" max="11762" width="14.7109375" style="1" customWidth="1"/>
    <col min="11763" max="11763" width="12.42578125" style="1" customWidth="1"/>
    <col min="11764" max="11764" width="23.7109375" style="1" customWidth="1"/>
    <col min="11765" max="11766" width="15.5703125" style="1" customWidth="1"/>
    <col min="11767" max="12013" width="9.140625" style="1"/>
    <col min="12014" max="12014" width="5.85546875" style="1" customWidth="1"/>
    <col min="12015" max="12015" width="8.140625" style="1" customWidth="1"/>
    <col min="12016" max="12016" width="48" style="1" customWidth="1"/>
    <col min="12017" max="12017" width="22.5703125" style="1" customWidth="1"/>
    <col min="12018" max="12018" width="14.7109375" style="1" customWidth="1"/>
    <col min="12019" max="12019" width="12.42578125" style="1" customWidth="1"/>
    <col min="12020" max="12020" width="23.7109375" style="1" customWidth="1"/>
    <col min="12021" max="12022" width="15.5703125" style="1" customWidth="1"/>
    <col min="12023" max="12269" width="9.140625" style="1"/>
    <col min="12270" max="12270" width="5.85546875" style="1" customWidth="1"/>
    <col min="12271" max="12271" width="8.140625" style="1" customWidth="1"/>
    <col min="12272" max="12272" width="48" style="1" customWidth="1"/>
    <col min="12273" max="12273" width="22.5703125" style="1" customWidth="1"/>
    <col min="12274" max="12274" width="14.7109375" style="1" customWidth="1"/>
    <col min="12275" max="12275" width="12.42578125" style="1" customWidth="1"/>
    <col min="12276" max="12276" width="23.7109375" style="1" customWidth="1"/>
    <col min="12277" max="12278" width="15.5703125" style="1" customWidth="1"/>
    <col min="12279" max="12525" width="9.140625" style="1"/>
    <col min="12526" max="12526" width="5.85546875" style="1" customWidth="1"/>
    <col min="12527" max="12527" width="8.140625" style="1" customWidth="1"/>
    <col min="12528" max="12528" width="48" style="1" customWidth="1"/>
    <col min="12529" max="12529" width="22.5703125" style="1" customWidth="1"/>
    <col min="12530" max="12530" width="14.7109375" style="1" customWidth="1"/>
    <col min="12531" max="12531" width="12.42578125" style="1" customWidth="1"/>
    <col min="12532" max="12532" width="23.7109375" style="1" customWidth="1"/>
    <col min="12533" max="12534" width="15.5703125" style="1" customWidth="1"/>
    <col min="12535" max="12781" width="9.140625" style="1"/>
    <col min="12782" max="12782" width="5.85546875" style="1" customWidth="1"/>
    <col min="12783" max="12783" width="8.140625" style="1" customWidth="1"/>
    <col min="12784" max="12784" width="48" style="1" customWidth="1"/>
    <col min="12785" max="12785" width="22.5703125" style="1" customWidth="1"/>
    <col min="12786" max="12786" width="14.7109375" style="1" customWidth="1"/>
    <col min="12787" max="12787" width="12.42578125" style="1" customWidth="1"/>
    <col min="12788" max="12788" width="23.7109375" style="1" customWidth="1"/>
    <col min="12789" max="12790" width="15.5703125" style="1" customWidth="1"/>
    <col min="12791" max="13037" width="9.140625" style="1"/>
    <col min="13038" max="13038" width="5.85546875" style="1" customWidth="1"/>
    <col min="13039" max="13039" width="8.140625" style="1" customWidth="1"/>
    <col min="13040" max="13040" width="48" style="1" customWidth="1"/>
    <col min="13041" max="13041" width="22.5703125" style="1" customWidth="1"/>
    <col min="13042" max="13042" width="14.7109375" style="1" customWidth="1"/>
    <col min="13043" max="13043" width="12.42578125" style="1" customWidth="1"/>
    <col min="13044" max="13044" width="23.7109375" style="1" customWidth="1"/>
    <col min="13045" max="13046" width="15.5703125" style="1" customWidth="1"/>
    <col min="13047" max="13293" width="9.140625" style="1"/>
    <col min="13294" max="13294" width="5.85546875" style="1" customWidth="1"/>
    <col min="13295" max="13295" width="8.140625" style="1" customWidth="1"/>
    <col min="13296" max="13296" width="48" style="1" customWidth="1"/>
    <col min="13297" max="13297" width="22.5703125" style="1" customWidth="1"/>
    <col min="13298" max="13298" width="14.7109375" style="1" customWidth="1"/>
    <col min="13299" max="13299" width="12.42578125" style="1" customWidth="1"/>
    <col min="13300" max="13300" width="23.7109375" style="1" customWidth="1"/>
    <col min="13301" max="13302" width="15.5703125" style="1" customWidth="1"/>
    <col min="13303" max="13549" width="9.140625" style="1"/>
    <col min="13550" max="13550" width="5.85546875" style="1" customWidth="1"/>
    <col min="13551" max="13551" width="8.140625" style="1" customWidth="1"/>
    <col min="13552" max="13552" width="48" style="1" customWidth="1"/>
    <col min="13553" max="13553" width="22.5703125" style="1" customWidth="1"/>
    <col min="13554" max="13554" width="14.7109375" style="1" customWidth="1"/>
    <col min="13555" max="13555" width="12.42578125" style="1" customWidth="1"/>
    <col min="13556" max="13556" width="23.7109375" style="1" customWidth="1"/>
    <col min="13557" max="13558" width="15.5703125" style="1" customWidth="1"/>
    <col min="13559" max="13805" width="9.140625" style="1"/>
    <col min="13806" max="13806" width="5.85546875" style="1" customWidth="1"/>
    <col min="13807" max="13807" width="8.140625" style="1" customWidth="1"/>
    <col min="13808" max="13808" width="48" style="1" customWidth="1"/>
    <col min="13809" max="13809" width="22.5703125" style="1" customWidth="1"/>
    <col min="13810" max="13810" width="14.7109375" style="1" customWidth="1"/>
    <col min="13811" max="13811" width="12.42578125" style="1" customWidth="1"/>
    <col min="13812" max="13812" width="23.7109375" style="1" customWidth="1"/>
    <col min="13813" max="13814" width="15.5703125" style="1" customWidth="1"/>
    <col min="13815" max="14061" width="9.140625" style="1"/>
    <col min="14062" max="14062" width="5.85546875" style="1" customWidth="1"/>
    <col min="14063" max="14063" width="8.140625" style="1" customWidth="1"/>
    <col min="14064" max="14064" width="48" style="1" customWidth="1"/>
    <col min="14065" max="14065" width="22.5703125" style="1" customWidth="1"/>
    <col min="14066" max="14066" width="14.7109375" style="1" customWidth="1"/>
    <col min="14067" max="14067" width="12.42578125" style="1" customWidth="1"/>
    <col min="14068" max="14068" width="23.7109375" style="1" customWidth="1"/>
    <col min="14069" max="14070" width="15.5703125" style="1" customWidth="1"/>
    <col min="14071" max="14317" width="9.140625" style="1"/>
    <col min="14318" max="14318" width="5.85546875" style="1" customWidth="1"/>
    <col min="14319" max="14319" width="8.140625" style="1" customWidth="1"/>
    <col min="14320" max="14320" width="48" style="1" customWidth="1"/>
    <col min="14321" max="14321" width="22.5703125" style="1" customWidth="1"/>
    <col min="14322" max="14322" width="14.7109375" style="1" customWidth="1"/>
    <col min="14323" max="14323" width="12.42578125" style="1" customWidth="1"/>
    <col min="14324" max="14324" width="23.7109375" style="1" customWidth="1"/>
    <col min="14325" max="14326" width="15.5703125" style="1" customWidth="1"/>
    <col min="14327" max="14573" width="9.140625" style="1"/>
    <col min="14574" max="14574" width="5.85546875" style="1" customWidth="1"/>
    <col min="14575" max="14575" width="8.140625" style="1" customWidth="1"/>
    <col min="14576" max="14576" width="48" style="1" customWidth="1"/>
    <col min="14577" max="14577" width="22.5703125" style="1" customWidth="1"/>
    <col min="14578" max="14578" width="14.7109375" style="1" customWidth="1"/>
    <col min="14579" max="14579" width="12.42578125" style="1" customWidth="1"/>
    <col min="14580" max="14580" width="23.7109375" style="1" customWidth="1"/>
    <col min="14581" max="14582" width="15.5703125" style="1" customWidth="1"/>
    <col min="14583" max="14829" width="9.140625" style="1"/>
    <col min="14830" max="14830" width="5.85546875" style="1" customWidth="1"/>
    <col min="14831" max="14831" width="8.140625" style="1" customWidth="1"/>
    <col min="14832" max="14832" width="48" style="1" customWidth="1"/>
    <col min="14833" max="14833" width="22.5703125" style="1" customWidth="1"/>
    <col min="14834" max="14834" width="14.7109375" style="1" customWidth="1"/>
    <col min="14835" max="14835" width="12.42578125" style="1" customWidth="1"/>
    <col min="14836" max="14836" width="23.7109375" style="1" customWidth="1"/>
    <col min="14837" max="14838" width="15.5703125" style="1" customWidth="1"/>
    <col min="14839" max="15085" width="9.140625" style="1"/>
    <col min="15086" max="15086" width="5.85546875" style="1" customWidth="1"/>
    <col min="15087" max="15087" width="8.140625" style="1" customWidth="1"/>
    <col min="15088" max="15088" width="48" style="1" customWidth="1"/>
    <col min="15089" max="15089" width="22.5703125" style="1" customWidth="1"/>
    <col min="15090" max="15090" width="14.7109375" style="1" customWidth="1"/>
    <col min="15091" max="15091" width="12.42578125" style="1" customWidth="1"/>
    <col min="15092" max="15092" width="23.7109375" style="1" customWidth="1"/>
    <col min="15093" max="15094" width="15.5703125" style="1" customWidth="1"/>
    <col min="15095" max="15341" width="9.140625" style="1"/>
    <col min="15342" max="15342" width="5.85546875" style="1" customWidth="1"/>
    <col min="15343" max="15343" width="8.140625" style="1" customWidth="1"/>
    <col min="15344" max="15344" width="48" style="1" customWidth="1"/>
    <col min="15345" max="15345" width="22.5703125" style="1" customWidth="1"/>
    <col min="15346" max="15346" width="14.7109375" style="1" customWidth="1"/>
    <col min="15347" max="15347" width="12.42578125" style="1" customWidth="1"/>
    <col min="15348" max="15348" width="23.7109375" style="1" customWidth="1"/>
    <col min="15349" max="15350" width="15.5703125" style="1" customWidth="1"/>
    <col min="15351" max="15597" width="9.140625" style="1"/>
    <col min="15598" max="15598" width="5.85546875" style="1" customWidth="1"/>
    <col min="15599" max="15599" width="8.140625" style="1" customWidth="1"/>
    <col min="15600" max="15600" width="48" style="1" customWidth="1"/>
    <col min="15601" max="15601" width="22.5703125" style="1" customWidth="1"/>
    <col min="15602" max="15602" width="14.7109375" style="1" customWidth="1"/>
    <col min="15603" max="15603" width="12.42578125" style="1" customWidth="1"/>
    <col min="15604" max="15604" width="23.7109375" style="1" customWidth="1"/>
    <col min="15605" max="15606" width="15.5703125" style="1" customWidth="1"/>
    <col min="15607" max="15853" width="9.140625" style="1"/>
    <col min="15854" max="15854" width="5.85546875" style="1" customWidth="1"/>
    <col min="15855" max="15855" width="8.140625" style="1" customWidth="1"/>
    <col min="15856" max="15856" width="48" style="1" customWidth="1"/>
    <col min="15857" max="15857" width="22.5703125" style="1" customWidth="1"/>
    <col min="15858" max="15858" width="14.7109375" style="1" customWidth="1"/>
    <col min="15859" max="15859" width="12.42578125" style="1" customWidth="1"/>
    <col min="15860" max="15860" width="23.7109375" style="1" customWidth="1"/>
    <col min="15861" max="15862" width="15.5703125" style="1" customWidth="1"/>
    <col min="15863" max="16109" width="9.140625" style="1"/>
    <col min="16110" max="16110" width="5.85546875" style="1" customWidth="1"/>
    <col min="16111" max="16111" width="8.140625" style="1" customWidth="1"/>
    <col min="16112" max="16112" width="48" style="1" customWidth="1"/>
    <col min="16113" max="16113" width="22.5703125" style="1" customWidth="1"/>
    <col min="16114" max="16114" width="14.7109375" style="1" customWidth="1"/>
    <col min="16115" max="16115" width="12.42578125" style="1" customWidth="1"/>
    <col min="16116" max="16116" width="23.7109375" style="1" customWidth="1"/>
    <col min="16117" max="16118" width="15.5703125" style="1" customWidth="1"/>
    <col min="16119" max="16361" width="9.140625" style="1"/>
    <col min="16362" max="16384" width="8.85546875" style="1" customWidth="1"/>
  </cols>
  <sheetData>
    <row r="1" spans="1:7" s="34" customFormat="1" x14ac:dyDescent="0.25">
      <c r="F1" s="2"/>
      <c r="G1" s="29"/>
    </row>
    <row r="2" spans="1:7" s="38" customFormat="1" ht="55.5" customHeight="1" x14ac:dyDescent="0.25">
      <c r="B2" s="91" t="s">
        <v>99</v>
      </c>
      <c r="C2" s="91"/>
      <c r="D2" s="91"/>
      <c r="E2" s="91"/>
      <c r="F2" s="91"/>
      <c r="G2" s="91"/>
    </row>
    <row r="3" spans="1:7" s="41" customFormat="1" ht="18.75" x14ac:dyDescent="0.3">
      <c r="A3" s="39"/>
      <c r="B3" s="40" t="s">
        <v>53</v>
      </c>
      <c r="C3" s="40"/>
      <c r="D3" s="79"/>
      <c r="E3" s="79"/>
      <c r="F3" s="79"/>
      <c r="G3" s="68">
        <v>44834</v>
      </c>
    </row>
    <row r="4" spans="1:7" s="37" customFormat="1" ht="21" customHeight="1" x14ac:dyDescent="0.25">
      <c r="A4" s="35"/>
      <c r="B4" s="35"/>
      <c r="C4" s="35"/>
      <c r="D4" s="35"/>
      <c r="E4" s="35"/>
      <c r="F4" s="35"/>
      <c r="G4" s="36"/>
    </row>
    <row r="5" spans="1:7" s="34" customFormat="1" ht="109.5" customHeight="1" x14ac:dyDescent="0.3">
      <c r="A5" s="87" t="s">
        <v>65</v>
      </c>
      <c r="B5" s="92"/>
      <c r="C5" s="92"/>
      <c r="D5" s="92"/>
      <c r="E5" s="92"/>
      <c r="F5" s="92"/>
      <c r="G5" s="92"/>
    </row>
    <row r="6" spans="1:7" s="34" customFormat="1" ht="75.75" customHeight="1" x14ac:dyDescent="0.3">
      <c r="A6" s="93" t="s">
        <v>60</v>
      </c>
      <c r="B6" s="94"/>
      <c r="C6" s="94"/>
      <c r="D6" s="94"/>
      <c r="E6" s="94"/>
      <c r="F6" s="94"/>
      <c r="G6" s="94"/>
    </row>
    <row r="7" spans="1:7" ht="43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49</v>
      </c>
      <c r="G7" s="8" t="s">
        <v>6</v>
      </c>
    </row>
    <row r="8" spans="1:7" ht="48" customHeight="1" x14ac:dyDescent="0.25">
      <c r="A8" s="4">
        <v>1</v>
      </c>
      <c r="B8" s="6" t="s">
        <v>10</v>
      </c>
      <c r="C8" s="4" t="s">
        <v>11</v>
      </c>
      <c r="D8" s="7">
        <v>0.34</v>
      </c>
      <c r="E8" s="7">
        <v>3901.1</v>
      </c>
      <c r="F8" s="5" t="s">
        <v>12</v>
      </c>
      <c r="G8" s="30">
        <f>D8*E8</f>
        <v>1326.374</v>
      </c>
    </row>
    <row r="9" spans="1:7" ht="48" customHeight="1" x14ac:dyDescent="0.25">
      <c r="A9" s="4">
        <f t="shared" ref="A9:A27" si="0">A8+1</f>
        <v>2</v>
      </c>
      <c r="B9" s="18" t="s">
        <v>44</v>
      </c>
      <c r="C9" s="4" t="s">
        <v>11</v>
      </c>
      <c r="D9" s="7">
        <v>0.08</v>
      </c>
      <c r="E9" s="7">
        <v>3901.1</v>
      </c>
      <c r="F9" s="5" t="s">
        <v>12</v>
      </c>
      <c r="G9" s="30">
        <f t="shared" ref="G9:G27" si="1">D9*E9</f>
        <v>312.08800000000002</v>
      </c>
    </row>
    <row r="10" spans="1:7" ht="47.25" x14ac:dyDescent="0.25">
      <c r="A10" s="4">
        <f t="shared" si="0"/>
        <v>3</v>
      </c>
      <c r="B10" s="18" t="s">
        <v>14</v>
      </c>
      <c r="C10" s="4" t="s">
        <v>13</v>
      </c>
      <c r="D10" s="7">
        <v>0.17</v>
      </c>
      <c r="E10" s="7">
        <v>3901.1</v>
      </c>
      <c r="F10" s="5" t="s">
        <v>12</v>
      </c>
      <c r="G10" s="30">
        <f t="shared" si="1"/>
        <v>663.18700000000001</v>
      </c>
    </row>
    <row r="11" spans="1:7" ht="50.25" customHeight="1" x14ac:dyDescent="0.25">
      <c r="A11" s="4">
        <f t="shared" si="0"/>
        <v>4</v>
      </c>
      <c r="B11" s="18" t="s">
        <v>15</v>
      </c>
      <c r="C11" s="4" t="s">
        <v>16</v>
      </c>
      <c r="D11" s="7">
        <v>7.0000000000000007E-2</v>
      </c>
      <c r="E11" s="7">
        <v>3901.1</v>
      </c>
      <c r="F11" s="5" t="s">
        <v>12</v>
      </c>
      <c r="G11" s="30">
        <f t="shared" si="1"/>
        <v>273.077</v>
      </c>
    </row>
    <row r="12" spans="1:7" ht="78.75" x14ac:dyDescent="0.25">
      <c r="A12" s="4">
        <f t="shared" si="0"/>
        <v>5</v>
      </c>
      <c r="B12" s="18" t="s">
        <v>17</v>
      </c>
      <c r="C12" s="4" t="s">
        <v>18</v>
      </c>
      <c r="D12" s="7">
        <v>0.04</v>
      </c>
      <c r="E12" s="7">
        <v>3901.1</v>
      </c>
      <c r="F12" s="5" t="s">
        <v>12</v>
      </c>
      <c r="G12" s="30">
        <f t="shared" si="1"/>
        <v>156.04400000000001</v>
      </c>
    </row>
    <row r="13" spans="1:7" ht="63" x14ac:dyDescent="0.25">
      <c r="A13" s="4">
        <f t="shared" si="0"/>
        <v>6</v>
      </c>
      <c r="B13" s="18" t="s">
        <v>20</v>
      </c>
      <c r="C13" s="4" t="s">
        <v>21</v>
      </c>
      <c r="D13" s="7">
        <v>0.21</v>
      </c>
      <c r="E13" s="7">
        <v>3901.1</v>
      </c>
      <c r="F13" s="5" t="s">
        <v>12</v>
      </c>
      <c r="G13" s="30">
        <f t="shared" si="1"/>
        <v>819.23099999999999</v>
      </c>
    </row>
    <row r="14" spans="1:7" ht="47.25" customHeight="1" x14ac:dyDescent="0.25">
      <c r="A14" s="4">
        <f t="shared" si="0"/>
        <v>7</v>
      </c>
      <c r="B14" s="18" t="s">
        <v>45</v>
      </c>
      <c r="C14" s="4" t="s">
        <v>23</v>
      </c>
      <c r="D14" s="7">
        <v>0.19</v>
      </c>
      <c r="E14" s="7">
        <v>3901.1</v>
      </c>
      <c r="F14" s="5" t="s">
        <v>12</v>
      </c>
      <c r="G14" s="30">
        <f t="shared" si="1"/>
        <v>741.20899999999995</v>
      </c>
    </row>
    <row r="15" spans="1:7" ht="53.25" customHeight="1" x14ac:dyDescent="0.25">
      <c r="A15" s="4">
        <f t="shared" si="0"/>
        <v>8</v>
      </c>
      <c r="B15" s="6" t="s">
        <v>24</v>
      </c>
      <c r="C15" s="4" t="s">
        <v>23</v>
      </c>
      <c r="D15" s="7">
        <v>0.2</v>
      </c>
      <c r="E15" s="7">
        <v>3901.1</v>
      </c>
      <c r="F15" s="5" t="s">
        <v>12</v>
      </c>
      <c r="G15" s="30">
        <f t="shared" si="1"/>
        <v>780.22</v>
      </c>
    </row>
    <row r="16" spans="1:7" ht="33" customHeight="1" x14ac:dyDescent="0.25">
      <c r="A16" s="4">
        <f t="shared" si="0"/>
        <v>9</v>
      </c>
      <c r="B16" s="6" t="s">
        <v>46</v>
      </c>
      <c r="C16" s="4" t="s">
        <v>11</v>
      </c>
      <c r="D16" s="7">
        <v>0.54</v>
      </c>
      <c r="E16" s="7">
        <v>3901.1</v>
      </c>
      <c r="F16" s="10" t="s">
        <v>50</v>
      </c>
      <c r="G16" s="30">
        <f t="shared" si="1"/>
        <v>2106.5940000000001</v>
      </c>
    </row>
    <row r="17" spans="1:7" ht="24" customHeight="1" x14ac:dyDescent="0.25">
      <c r="A17" s="4">
        <f t="shared" si="0"/>
        <v>10</v>
      </c>
      <c r="B17" s="6" t="s">
        <v>25</v>
      </c>
      <c r="C17" s="4" t="s">
        <v>11</v>
      </c>
      <c r="D17" s="7">
        <v>0.46</v>
      </c>
      <c r="E17" s="7">
        <v>3901.1</v>
      </c>
      <c r="F17" s="10" t="s">
        <v>50</v>
      </c>
      <c r="G17" s="30">
        <f t="shared" si="1"/>
        <v>1794.5060000000001</v>
      </c>
    </row>
    <row r="18" spans="1:7" ht="30.75" customHeight="1" x14ac:dyDescent="0.25">
      <c r="A18" s="4">
        <f t="shared" si="0"/>
        <v>11</v>
      </c>
      <c r="B18" s="6" t="s">
        <v>26</v>
      </c>
      <c r="C18" s="4" t="s">
        <v>23</v>
      </c>
      <c r="D18" s="7">
        <v>0.05</v>
      </c>
      <c r="E18" s="7">
        <v>3901.1</v>
      </c>
      <c r="F18" s="5" t="s">
        <v>27</v>
      </c>
      <c r="G18" s="30">
        <f t="shared" si="1"/>
        <v>195.05500000000001</v>
      </c>
    </row>
    <row r="19" spans="1:7" ht="63.75" customHeight="1" x14ac:dyDescent="0.25">
      <c r="A19" s="4">
        <f t="shared" si="0"/>
        <v>12</v>
      </c>
      <c r="B19" s="6" t="s">
        <v>28</v>
      </c>
      <c r="C19" s="4" t="s">
        <v>23</v>
      </c>
      <c r="D19" s="7">
        <v>0.08</v>
      </c>
      <c r="E19" s="7">
        <v>3901.1</v>
      </c>
      <c r="F19" s="5" t="s">
        <v>29</v>
      </c>
      <c r="G19" s="30">
        <f t="shared" si="1"/>
        <v>312.08800000000002</v>
      </c>
    </row>
    <row r="20" spans="1:7" ht="31.5" x14ac:dyDescent="0.25">
      <c r="A20" s="4">
        <f t="shared" si="0"/>
        <v>13</v>
      </c>
      <c r="B20" s="6" t="s">
        <v>30</v>
      </c>
      <c r="C20" s="4" t="s">
        <v>31</v>
      </c>
      <c r="D20" s="7">
        <v>0.54</v>
      </c>
      <c r="E20" s="7">
        <v>3901.1</v>
      </c>
      <c r="F20" s="5" t="s">
        <v>19</v>
      </c>
      <c r="G20" s="30">
        <f t="shared" si="1"/>
        <v>2106.5940000000001</v>
      </c>
    </row>
    <row r="21" spans="1:7" ht="31.5" x14ac:dyDescent="0.25">
      <c r="A21" s="4">
        <f t="shared" si="0"/>
        <v>14</v>
      </c>
      <c r="B21" s="33" t="s">
        <v>47</v>
      </c>
      <c r="C21" s="4" t="s">
        <v>32</v>
      </c>
      <c r="D21" s="7">
        <v>1.7</v>
      </c>
      <c r="E21" s="7">
        <v>3901.1</v>
      </c>
      <c r="F21" s="10" t="s">
        <v>50</v>
      </c>
      <c r="G21" s="30">
        <f>D21*E21</f>
        <v>6631.87</v>
      </c>
    </row>
    <row r="22" spans="1:7" ht="47.25" x14ac:dyDescent="0.25">
      <c r="A22" s="4">
        <f t="shared" si="0"/>
        <v>15</v>
      </c>
      <c r="B22" s="33" t="s">
        <v>63</v>
      </c>
      <c r="C22" s="4" t="s">
        <v>33</v>
      </c>
      <c r="D22" s="7">
        <v>3.08</v>
      </c>
      <c r="E22" s="7">
        <v>3901.1</v>
      </c>
      <c r="F22" s="5" t="s">
        <v>34</v>
      </c>
      <c r="G22" s="30">
        <f t="shared" si="1"/>
        <v>12015.388000000001</v>
      </c>
    </row>
    <row r="23" spans="1:7" ht="31.5" x14ac:dyDescent="0.25">
      <c r="A23" s="4">
        <f t="shared" si="0"/>
        <v>16</v>
      </c>
      <c r="B23" s="11" t="s">
        <v>35</v>
      </c>
      <c r="C23" s="12" t="s">
        <v>36</v>
      </c>
      <c r="D23" s="7">
        <f>6095.96*1.04</f>
        <v>6339.7984000000006</v>
      </c>
      <c r="E23" s="7">
        <v>2</v>
      </c>
      <c r="F23" s="10" t="s">
        <v>50</v>
      </c>
      <c r="G23" s="30">
        <f t="shared" si="1"/>
        <v>12679.596800000001</v>
      </c>
    </row>
    <row r="24" spans="1:7" x14ac:dyDescent="0.25">
      <c r="A24" s="4">
        <f t="shared" si="0"/>
        <v>17</v>
      </c>
      <c r="B24" s="11" t="s">
        <v>37</v>
      </c>
      <c r="C24" s="12" t="s">
        <v>11</v>
      </c>
      <c r="D24" s="7">
        <v>1.71</v>
      </c>
      <c r="E24" s="7">
        <v>3901.1</v>
      </c>
      <c r="F24" s="10" t="s">
        <v>50</v>
      </c>
      <c r="G24" s="30">
        <f t="shared" si="1"/>
        <v>6670.8809999999994</v>
      </c>
    </row>
    <row r="25" spans="1:7" x14ac:dyDescent="0.25">
      <c r="A25" s="4">
        <f t="shared" si="0"/>
        <v>18</v>
      </c>
      <c r="B25" s="11" t="s">
        <v>38</v>
      </c>
      <c r="C25" s="12" t="s">
        <v>39</v>
      </c>
      <c r="D25" s="7">
        <v>0.14000000000000001</v>
      </c>
      <c r="E25" s="7">
        <v>3901.1</v>
      </c>
      <c r="F25" s="10" t="s">
        <v>50</v>
      </c>
      <c r="G25" s="30">
        <f t="shared" si="1"/>
        <v>546.154</v>
      </c>
    </row>
    <row r="26" spans="1:7" ht="48.75" customHeight="1" x14ac:dyDescent="0.25">
      <c r="A26" s="4">
        <f t="shared" si="0"/>
        <v>19</v>
      </c>
      <c r="B26" s="17" t="s">
        <v>40</v>
      </c>
      <c r="C26" s="9" t="s">
        <v>11</v>
      </c>
      <c r="D26" s="7">
        <v>1.32</v>
      </c>
      <c r="E26" s="7">
        <v>3901.1</v>
      </c>
      <c r="F26" s="10" t="s">
        <v>50</v>
      </c>
      <c r="G26" s="30">
        <f t="shared" si="1"/>
        <v>5149.4520000000002</v>
      </c>
    </row>
    <row r="27" spans="1:7" s="3" customFormat="1" ht="47.25" x14ac:dyDescent="0.25">
      <c r="A27" s="4">
        <f t="shared" si="0"/>
        <v>20</v>
      </c>
      <c r="B27" s="18" t="s">
        <v>90</v>
      </c>
      <c r="C27" s="13" t="s">
        <v>11</v>
      </c>
      <c r="D27" s="14">
        <v>2.0699999999999998</v>
      </c>
      <c r="E27" s="7">
        <v>3901.1</v>
      </c>
      <c r="F27" s="10" t="s">
        <v>22</v>
      </c>
      <c r="G27" s="30">
        <f t="shared" si="1"/>
        <v>8075.2769999999991</v>
      </c>
    </row>
    <row r="28" spans="1:7" s="19" customFormat="1" x14ac:dyDescent="0.25">
      <c r="A28" s="95" t="s">
        <v>43</v>
      </c>
      <c r="B28" s="96"/>
      <c r="C28" s="96"/>
      <c r="D28" s="96"/>
      <c r="E28" s="96"/>
      <c r="F28" s="97"/>
      <c r="G28" s="27">
        <f>SUM(G8:G27)</f>
        <v>63354.885800000004</v>
      </c>
    </row>
    <row r="29" spans="1:7" s="3" customFormat="1" x14ac:dyDescent="0.25">
      <c r="A29" s="20" t="s">
        <v>42</v>
      </c>
      <c r="B29" s="20"/>
      <c r="C29" s="20"/>
      <c r="D29" s="20"/>
      <c r="E29" s="20"/>
      <c r="F29" s="20"/>
      <c r="G29" s="31"/>
    </row>
    <row r="30" spans="1:7" s="3" customFormat="1" ht="40.5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49</v>
      </c>
      <c r="G30" s="16" t="s">
        <v>5</v>
      </c>
    </row>
    <row r="31" spans="1:7" s="3" customFormat="1" ht="20.25" customHeight="1" x14ac:dyDescent="0.25">
      <c r="A31" s="21">
        <v>1</v>
      </c>
      <c r="B31" s="23" t="s">
        <v>42</v>
      </c>
      <c r="C31" s="24"/>
      <c r="D31" s="14"/>
      <c r="E31" s="21"/>
      <c r="F31" s="22"/>
      <c r="G31" s="16">
        <v>13593.95</v>
      </c>
    </row>
    <row r="32" spans="1:7" s="3" customFormat="1" ht="36.6" hidden="1" customHeight="1" x14ac:dyDescent="0.25">
      <c r="A32" s="21">
        <v>2</v>
      </c>
      <c r="B32" s="18" t="s">
        <v>7</v>
      </c>
      <c r="C32" s="21" t="s">
        <v>8</v>
      </c>
      <c r="D32" s="14">
        <v>14.62</v>
      </c>
      <c r="E32" s="14">
        <v>1800</v>
      </c>
      <c r="F32" s="22" t="s">
        <v>62</v>
      </c>
      <c r="G32" s="32">
        <v>0</v>
      </c>
    </row>
    <row r="33" spans="1:7" s="3" customFormat="1" ht="30.75" hidden="1" customHeight="1" x14ac:dyDescent="0.25">
      <c r="A33" s="21">
        <f>A32+1</f>
        <v>3</v>
      </c>
      <c r="B33" s="18" t="s">
        <v>9</v>
      </c>
      <c r="C33" s="21" t="s">
        <v>8</v>
      </c>
      <c r="D33" s="14">
        <v>10.55</v>
      </c>
      <c r="E33" s="14">
        <v>1800</v>
      </c>
      <c r="F33" s="22" t="s">
        <v>62</v>
      </c>
      <c r="G33" s="32">
        <v>0</v>
      </c>
    </row>
    <row r="34" spans="1:7" s="25" customFormat="1" x14ac:dyDescent="0.25">
      <c r="A34" s="98" t="s">
        <v>43</v>
      </c>
      <c r="B34" s="98"/>
      <c r="C34" s="98"/>
      <c r="D34" s="98"/>
      <c r="E34" s="98"/>
      <c r="F34" s="99"/>
      <c r="G34" s="26">
        <f>SUM(G31:G33)</f>
        <v>13593.95</v>
      </c>
    </row>
    <row r="35" spans="1:7" s="19" customFormat="1" x14ac:dyDescent="0.25">
      <c r="A35" s="88" t="s">
        <v>51</v>
      </c>
      <c r="B35" s="89"/>
      <c r="C35" s="89"/>
      <c r="D35" s="89"/>
      <c r="E35" s="89"/>
      <c r="F35" s="90"/>
      <c r="G35" s="28">
        <f>G28+G34</f>
        <v>76948.835800000001</v>
      </c>
    </row>
    <row r="36" spans="1:7" x14ac:dyDescent="0.25">
      <c r="G36" s="1"/>
    </row>
    <row r="37" spans="1:7" ht="24.75" customHeight="1" x14ac:dyDescent="0.3">
      <c r="A37" s="84" t="s">
        <v>98</v>
      </c>
      <c r="B37" s="85"/>
      <c r="C37" s="85"/>
      <c r="D37" s="85"/>
      <c r="E37" s="85"/>
      <c r="F37" s="85"/>
      <c r="G37" s="85"/>
    </row>
    <row r="38" spans="1:7" ht="19.5" customHeight="1" x14ac:dyDescent="0.3">
      <c r="A38" s="84" t="s">
        <v>100</v>
      </c>
      <c r="B38" s="86"/>
      <c r="C38" s="86"/>
      <c r="D38" s="86"/>
      <c r="E38" s="86"/>
      <c r="F38" s="86"/>
      <c r="G38" s="86"/>
    </row>
    <row r="39" spans="1:7" ht="18.75" customHeight="1" x14ac:dyDescent="0.3">
      <c r="A39" s="87" t="s">
        <v>54</v>
      </c>
      <c r="B39" s="86"/>
      <c r="C39" s="86"/>
      <c r="D39" s="86"/>
      <c r="E39" s="86"/>
      <c r="F39" s="86"/>
      <c r="G39" s="86"/>
    </row>
    <row r="40" spans="1:7" ht="25.5" customHeight="1" x14ac:dyDescent="0.3">
      <c r="A40" s="87" t="s">
        <v>55</v>
      </c>
      <c r="B40" s="86"/>
      <c r="C40" s="86"/>
      <c r="D40" s="86"/>
      <c r="E40" s="86"/>
      <c r="F40" s="86"/>
      <c r="G40" s="86"/>
    </row>
    <row r="41" spans="1:7" ht="30.75" customHeight="1" x14ac:dyDescent="0.3">
      <c r="A41" s="87" t="s">
        <v>56</v>
      </c>
      <c r="B41" s="86"/>
      <c r="C41" s="86"/>
      <c r="D41" s="86"/>
      <c r="E41" s="86"/>
      <c r="F41" s="86"/>
      <c r="G41" s="86"/>
    </row>
    <row r="42" spans="1:7" x14ac:dyDescent="0.25">
      <c r="G42" s="1"/>
    </row>
    <row r="43" spans="1:7" x14ac:dyDescent="0.25">
      <c r="C43" s="1" t="s">
        <v>57</v>
      </c>
      <c r="G43" s="1"/>
    </row>
    <row r="44" spans="1:7" x14ac:dyDescent="0.25">
      <c r="G44" s="1"/>
    </row>
    <row r="45" spans="1:7" x14ac:dyDescent="0.25">
      <c r="B45" s="1" t="s">
        <v>58</v>
      </c>
      <c r="C45" s="1" t="s">
        <v>64</v>
      </c>
      <c r="F45" s="42"/>
      <c r="G45" s="1"/>
    </row>
    <row r="46" spans="1:7" x14ac:dyDescent="0.25">
      <c r="G46" s="1"/>
    </row>
    <row r="47" spans="1:7" x14ac:dyDescent="0.25">
      <c r="B47" s="1" t="s">
        <v>59</v>
      </c>
      <c r="C47" s="43" t="s">
        <v>61</v>
      </c>
      <c r="F47" s="42"/>
      <c r="G47" s="1"/>
    </row>
  </sheetData>
  <mergeCells count="11">
    <mergeCell ref="A35:F35"/>
    <mergeCell ref="B2:G2"/>
    <mergeCell ref="A5:G5"/>
    <mergeCell ref="A6:G6"/>
    <mergeCell ref="A28:F28"/>
    <mergeCell ref="A34:F34"/>
    <mergeCell ref="A37:G37"/>
    <mergeCell ref="A38:G38"/>
    <mergeCell ref="A39:G39"/>
    <mergeCell ref="A40:G40"/>
    <mergeCell ref="A41:G41"/>
  </mergeCells>
  <pageMargins left="0.59055118110236227" right="0.31496062992125984" top="0.31496062992125984" bottom="0.27559055118110237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2023-01-31T07:19:04Z</dcterms:modified>
</cp:coreProperties>
</file>