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8" i="1"/>
  <c r="H21" l="1"/>
  <c r="I21" s="1"/>
  <c r="J21" s="1"/>
  <c r="K21" s="1"/>
  <c r="H22"/>
  <c r="I22" s="1"/>
  <c r="J22" s="1"/>
  <c r="K22" s="1"/>
  <c r="H23"/>
  <c r="I23"/>
  <c r="J23" s="1"/>
  <c r="K23" s="1"/>
  <c r="H24"/>
  <c r="I24" s="1"/>
  <c r="J24" s="1"/>
  <c r="K24" s="1"/>
  <c r="H36"/>
  <c r="I36" s="1"/>
  <c r="H19"/>
  <c r="I30"/>
  <c r="J30" s="1"/>
  <c r="K30" s="1"/>
  <c r="H32"/>
  <c r="I32" s="1"/>
  <c r="J32" s="1"/>
  <c r="K32" s="1"/>
  <c r="A32"/>
  <c r="H31"/>
  <c r="I31" s="1"/>
  <c r="J31" s="1"/>
  <c r="H9"/>
  <c r="I9" s="1"/>
  <c r="H10"/>
  <c r="H11"/>
  <c r="I11" s="1"/>
  <c r="J11" s="1"/>
  <c r="K11" s="1"/>
  <c r="H12"/>
  <c r="I12"/>
  <c r="J12" s="1"/>
  <c r="K12" s="1"/>
  <c r="H13"/>
  <c r="I13"/>
  <c r="J13" s="1"/>
  <c r="K13" s="1"/>
  <c r="H14"/>
  <c r="H15"/>
  <c r="I15" s="1"/>
  <c r="J15" s="1"/>
  <c r="K15" s="1"/>
  <c r="H16"/>
  <c r="I16" s="1"/>
  <c r="J16" s="1"/>
  <c r="K16" s="1"/>
  <c r="H17"/>
  <c r="I17" s="1"/>
  <c r="J17" s="1"/>
  <c r="K17" s="1"/>
  <c r="H18"/>
  <c r="H20"/>
  <c r="I20" s="1"/>
  <c r="J20" s="1"/>
  <c r="K20" s="1"/>
  <c r="H25"/>
  <c r="I25" s="1"/>
  <c r="J25" s="1"/>
  <c r="H26"/>
  <c r="I18"/>
  <c r="J18" s="1"/>
  <c r="K18" s="1"/>
  <c r="I14"/>
  <c r="J14" s="1"/>
  <c r="K14" s="1"/>
  <c r="I10"/>
  <c r="J10" s="1"/>
  <c r="K10" s="1"/>
  <c r="I26"/>
  <c r="J26" s="1"/>
  <c r="K26" s="1"/>
  <c r="I19"/>
  <c r="J19" s="1"/>
  <c r="K1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K8" s="1"/>
  <c r="H27"/>
  <c r="J33" l="1"/>
  <c r="K31"/>
  <c r="K33" s="1"/>
  <c r="J9"/>
  <c r="I27"/>
  <c r="I33"/>
  <c r="J36"/>
  <c r="J27" l="1"/>
  <c r="J34" s="1"/>
  <c r="K9"/>
  <c r="K27" s="1"/>
  <c r="K34" s="1"/>
  <c r="K37" s="1"/>
  <c r="J37"/>
  <c r="I34"/>
  <c r="G34" l="1"/>
  <c r="G37" s="1"/>
  <c r="I37"/>
</calcChain>
</file>

<file path=xl/sharedStrings.xml><?xml version="1.0" encoding="utf-8"?>
<sst xmlns="http://schemas.openxmlformats.org/spreadsheetml/2006/main" count="104" uniqueCount="66">
  <si>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</si>
  <si>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</si>
  <si>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</si>
  <si>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</si>
  <si>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</si>
  <si>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</si>
  <si>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</si>
  <si>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</si>
  <si>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</si>
  <si>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</si>
  <si>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</si>
  <si>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</si>
  <si>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</si>
  <si>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</si>
  <si>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</si>
  <si>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</si>
  <si>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</si>
  <si>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</si>
  <si>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</si>
  <si>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</si>
  <si>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</si>
  <si>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</si>
  <si>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</si>
  <si>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</si>
  <si>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</si>
  <si>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</si>
  <si>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</si>
  <si>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</si>
  <si>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</si>
  <si>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</si>
  <si>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</si>
  <si>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</si>
  <si>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</si>
  <si>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</si>
  <si>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</si>
  <si>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</si>
  <si>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</si>
  <si>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</si>
  <si>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</si>
  <si>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</si>
  <si>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</si>
  <si>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</si>
  <si>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</si>
  <si>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</si>
  <si>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</si>
  <si>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</si>
  <si>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</si>
  <si>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</si>
  <si>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</si>
  <si>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</si>
  <si>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</si>
  <si>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г. Рязань ул. Костычева д. 10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</si>
  <si>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</si>
  <si>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</si>
  <si>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</si>
  <si>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</si>
  <si>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</si>
  <si>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</si>
  <si>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</si>
  <si>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</si>
  <si>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</si>
  <si>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</si>
  <si>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</si>
  <si>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</si>
  <si>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</si>
  <si>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 с 01.02.2022г.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</si>
</sst>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6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9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A16" zoomScale="55" zoomScaleNormal="55" workbookViewId="0">
      <selection activeCell="K26" sqref="K26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5.28515625" style="28" hidden="1" customWidth="1"/>
    <col min="8" max="9" width="15.5703125" style="1" hidden="1" customWidth="1"/>
    <col min="10" max="10" width="15.28515625" style="53" hidden="1" customWidth="1"/>
    <col min="11" max="11" width="17.140625" style="1" customWidth="1"/>
    <col min="12" max="13" width="9.140625" style="1" customWidth="1"/>
    <col min="14" max="16384" width="8.85546875" style="1"/>
  </cols>
  <sheetData>
    <row r="1" spans="1:12">
      <c r="B1" s="1" t="s">
        <v>0</v>
      </c>
      <c r="F1" s="2" t="s">
        <v>1</v>
      </c>
      <c r="G1" s="2"/>
    </row>
    <row r="2" spans="1:12">
      <c r="F2" s="3" t="s">
        <v>2</v>
      </c>
      <c r="G2" s="3"/>
    </row>
    <row r="3" spans="1:12" s="4" customFormat="1" ht="18.75" customHeight="1">
      <c r="A3" s="73" t="s">
        <v>65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2" s="4" customFormat="1" ht="32.2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ht="24.75" customHeight="1">
      <c r="A5" s="5"/>
      <c r="B5" s="5" t="s">
        <v>51</v>
      </c>
      <c r="C5" s="5" t="s">
        <v>3</v>
      </c>
      <c r="D5" s="6">
        <v>9456.7000000000007</v>
      </c>
      <c r="E5" s="6">
        <v>9456.7000000000007</v>
      </c>
      <c r="F5" s="7"/>
      <c r="G5" s="7"/>
      <c r="H5" s="8"/>
      <c r="I5" s="8"/>
    </row>
    <row r="6" spans="1:12" ht="20.25" customHeight="1">
      <c r="A6" s="74" t="s">
        <v>4</v>
      </c>
      <c r="B6" s="74"/>
      <c r="C6" s="74"/>
      <c r="D6" s="74"/>
      <c r="E6" s="74"/>
      <c r="F6" s="74"/>
      <c r="G6" s="74"/>
      <c r="H6" s="74"/>
      <c r="I6" s="74"/>
    </row>
    <row r="7" spans="1:12" ht="53.45" customHeight="1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10" t="s">
        <v>57</v>
      </c>
      <c r="G7" s="11"/>
      <c r="H7" s="11" t="s">
        <v>11</v>
      </c>
      <c r="I7" s="29" t="s">
        <v>10</v>
      </c>
      <c r="J7" s="35" t="s">
        <v>50</v>
      </c>
      <c r="K7" s="35" t="s">
        <v>50</v>
      </c>
      <c r="L7" s="30"/>
    </row>
    <row r="8" spans="1:12" ht="63">
      <c r="A8" s="9">
        <v>1</v>
      </c>
      <c r="B8" s="12" t="s">
        <v>15</v>
      </c>
      <c r="C8" s="9" t="s">
        <v>16</v>
      </c>
      <c r="D8" s="13">
        <v>0.33</v>
      </c>
      <c r="E8" s="13">
        <v>9456.7000000000007</v>
      </c>
      <c r="F8" s="10" t="s">
        <v>17</v>
      </c>
      <c r="G8" s="10">
        <v>12</v>
      </c>
      <c r="H8" s="14">
        <f t="shared" ref="H8:H26" si="0">D8*E8</f>
        <v>3120.7110000000002</v>
      </c>
      <c r="I8" s="14">
        <f t="shared" ref="I8:I26" si="1">H8*G8</f>
        <v>37448.532000000007</v>
      </c>
      <c r="J8" s="55">
        <f>I8/G8/E8</f>
        <v>0.33000000000000007</v>
      </c>
      <c r="K8" s="64">
        <f>J8*1.04</f>
        <v>0.34320000000000006</v>
      </c>
    </row>
    <row r="9" spans="1:12" ht="63">
      <c r="A9" s="9">
        <f t="shared" ref="A9:A26" si="2">A8+1</f>
        <v>2</v>
      </c>
      <c r="B9" s="33" t="s">
        <v>54</v>
      </c>
      <c r="C9" s="9" t="s">
        <v>16</v>
      </c>
      <c r="D9" s="13">
        <v>0.08</v>
      </c>
      <c r="E9" s="13">
        <v>9456.7000000000007</v>
      </c>
      <c r="F9" s="10" t="s">
        <v>17</v>
      </c>
      <c r="G9" s="10">
        <v>12</v>
      </c>
      <c r="H9" s="14">
        <f t="shared" si="0"/>
        <v>756.53600000000006</v>
      </c>
      <c r="I9" s="14">
        <f t="shared" si="1"/>
        <v>9078.4320000000007</v>
      </c>
      <c r="J9" s="55">
        <f t="shared" ref="J9:J26" si="3">I9/G9/E9</f>
        <v>0.08</v>
      </c>
      <c r="K9" s="64">
        <f t="shared" ref="K9:K26" si="4">J9*1.04</f>
        <v>8.320000000000001E-2</v>
      </c>
    </row>
    <row r="10" spans="1:12" ht="63">
      <c r="A10" s="9">
        <f t="shared" si="2"/>
        <v>3</v>
      </c>
      <c r="B10" s="12" t="s">
        <v>19</v>
      </c>
      <c r="C10" s="9" t="s">
        <v>18</v>
      </c>
      <c r="D10" s="13">
        <v>0.16</v>
      </c>
      <c r="E10" s="13">
        <v>9456.7000000000007</v>
      </c>
      <c r="F10" s="10" t="s">
        <v>17</v>
      </c>
      <c r="G10" s="10">
        <v>12</v>
      </c>
      <c r="H10" s="14">
        <f t="shared" si="0"/>
        <v>1513.0720000000001</v>
      </c>
      <c r="I10" s="14">
        <f t="shared" si="1"/>
        <v>18156.864000000001</v>
      </c>
      <c r="J10" s="55">
        <f t="shared" si="3"/>
        <v>0.16</v>
      </c>
      <c r="K10" s="64">
        <f t="shared" si="4"/>
        <v>0.16640000000000002</v>
      </c>
    </row>
    <row r="11" spans="1:12" ht="30" customHeight="1">
      <c r="A11" s="9">
        <f t="shared" si="2"/>
        <v>4</v>
      </c>
      <c r="B11" s="12" t="s">
        <v>20</v>
      </c>
      <c r="C11" s="9" t="s">
        <v>21</v>
      </c>
      <c r="D11" s="13">
        <v>7.0000000000000007E-2</v>
      </c>
      <c r="E11" s="13">
        <v>9456.7000000000007</v>
      </c>
      <c r="F11" s="10" t="s">
        <v>17</v>
      </c>
      <c r="G11" s="10">
        <v>12</v>
      </c>
      <c r="H11" s="14">
        <f t="shared" si="0"/>
        <v>661.96900000000016</v>
      </c>
      <c r="I11" s="14">
        <f t="shared" si="1"/>
        <v>7943.6280000000024</v>
      </c>
      <c r="J11" s="55">
        <f t="shared" si="3"/>
        <v>7.0000000000000007E-2</v>
      </c>
      <c r="K11" s="64">
        <f t="shared" si="4"/>
        <v>7.2800000000000004E-2</v>
      </c>
    </row>
    <row r="12" spans="1:12" ht="78.75">
      <c r="A12" s="9">
        <f t="shared" si="2"/>
        <v>5</v>
      </c>
      <c r="B12" s="12" t="s">
        <v>22</v>
      </c>
      <c r="C12" s="9" t="s">
        <v>23</v>
      </c>
      <c r="D12" s="13">
        <v>0.04</v>
      </c>
      <c r="E12" s="13">
        <v>9456.7000000000007</v>
      </c>
      <c r="F12" s="10" t="s">
        <v>17</v>
      </c>
      <c r="G12" s="10">
        <v>12</v>
      </c>
      <c r="H12" s="14">
        <f t="shared" si="0"/>
        <v>378.26800000000003</v>
      </c>
      <c r="I12" s="14">
        <f t="shared" si="1"/>
        <v>4539.2160000000003</v>
      </c>
      <c r="J12" s="55">
        <f t="shared" si="3"/>
        <v>0.04</v>
      </c>
      <c r="K12" s="64">
        <f t="shared" si="4"/>
        <v>4.1600000000000005E-2</v>
      </c>
    </row>
    <row r="13" spans="1:12" ht="63">
      <c r="A13" s="9">
        <f t="shared" si="2"/>
        <v>6</v>
      </c>
      <c r="B13" s="12" t="s">
        <v>25</v>
      </c>
      <c r="C13" s="9" t="s">
        <v>26</v>
      </c>
      <c r="D13" s="13">
        <v>0.2</v>
      </c>
      <c r="E13" s="13">
        <v>9456.7000000000007</v>
      </c>
      <c r="F13" s="10" t="s">
        <v>17</v>
      </c>
      <c r="G13" s="10">
        <v>12</v>
      </c>
      <c r="H13" s="14">
        <f t="shared" si="0"/>
        <v>1891.3400000000001</v>
      </c>
      <c r="I13" s="14">
        <f t="shared" si="1"/>
        <v>22696.080000000002</v>
      </c>
      <c r="J13" s="55">
        <f t="shared" si="3"/>
        <v>0.2</v>
      </c>
      <c r="K13" s="64">
        <f t="shared" si="4"/>
        <v>0.20800000000000002</v>
      </c>
    </row>
    <row r="14" spans="1:12" ht="63">
      <c r="A14" s="9">
        <f t="shared" si="2"/>
        <v>7</v>
      </c>
      <c r="B14" s="33" t="s">
        <v>55</v>
      </c>
      <c r="C14" s="9" t="s">
        <v>28</v>
      </c>
      <c r="D14" s="13">
        <v>0.18000000000000002</v>
      </c>
      <c r="E14" s="13">
        <v>9456.7000000000007</v>
      </c>
      <c r="F14" s="10" t="s">
        <v>17</v>
      </c>
      <c r="G14" s="10">
        <v>12</v>
      </c>
      <c r="H14" s="14">
        <f t="shared" si="0"/>
        <v>1702.2060000000004</v>
      </c>
      <c r="I14" s="14">
        <f t="shared" si="1"/>
        <v>20426.472000000005</v>
      </c>
      <c r="J14" s="55">
        <f t="shared" si="3"/>
        <v>0.18000000000000002</v>
      </c>
      <c r="K14" s="64">
        <f t="shared" si="4"/>
        <v>0.18720000000000003</v>
      </c>
    </row>
    <row r="15" spans="1:12" ht="63">
      <c r="A15" s="9">
        <f t="shared" si="2"/>
        <v>8</v>
      </c>
      <c r="B15" s="12" t="s">
        <v>29</v>
      </c>
      <c r="C15" s="9" t="s">
        <v>28</v>
      </c>
      <c r="D15" s="13">
        <v>0.19</v>
      </c>
      <c r="E15" s="13">
        <v>9456.7000000000007</v>
      </c>
      <c r="F15" s="10" t="s">
        <v>17</v>
      </c>
      <c r="G15" s="10">
        <v>12</v>
      </c>
      <c r="H15" s="14">
        <f t="shared" si="0"/>
        <v>1796.7730000000001</v>
      </c>
      <c r="I15" s="14">
        <f t="shared" si="1"/>
        <v>21561.276000000002</v>
      </c>
      <c r="J15" s="55">
        <f t="shared" si="3"/>
        <v>0.19</v>
      </c>
      <c r="K15" s="64">
        <f t="shared" si="4"/>
        <v>0.1976</v>
      </c>
    </row>
    <row r="16" spans="1:12" ht="33" customHeight="1">
      <c r="A16" s="9">
        <f t="shared" si="2"/>
        <v>9</v>
      </c>
      <c r="B16" s="12" t="s">
        <v>30</v>
      </c>
      <c r="C16" s="9" t="s">
        <v>16</v>
      </c>
      <c r="D16" s="13">
        <v>0.52</v>
      </c>
      <c r="E16" s="13">
        <v>9456.7000000000007</v>
      </c>
      <c r="F16" s="16" t="s">
        <v>56</v>
      </c>
      <c r="G16" s="10">
        <v>12</v>
      </c>
      <c r="H16" s="14">
        <f t="shared" si="0"/>
        <v>4917.4840000000004</v>
      </c>
      <c r="I16" s="14">
        <f t="shared" si="1"/>
        <v>59009.808000000005</v>
      </c>
      <c r="J16" s="55">
        <f t="shared" si="3"/>
        <v>0.52</v>
      </c>
      <c r="K16" s="64">
        <f t="shared" si="4"/>
        <v>0.54080000000000006</v>
      </c>
    </row>
    <row r="17" spans="1:11" ht="33" customHeight="1">
      <c r="A17" s="9">
        <f t="shared" si="2"/>
        <v>10</v>
      </c>
      <c r="B17" s="12" t="s">
        <v>31</v>
      </c>
      <c r="C17" s="9" t="s">
        <v>16</v>
      </c>
      <c r="D17" s="13">
        <v>0.44</v>
      </c>
      <c r="E17" s="13">
        <v>9456.7000000000007</v>
      </c>
      <c r="F17" s="16" t="s">
        <v>56</v>
      </c>
      <c r="G17" s="10">
        <v>12</v>
      </c>
      <c r="H17" s="14">
        <f t="shared" si="0"/>
        <v>4160.9480000000003</v>
      </c>
      <c r="I17" s="14">
        <f t="shared" si="1"/>
        <v>49931.376000000004</v>
      </c>
      <c r="J17" s="55">
        <f t="shared" si="3"/>
        <v>0.44</v>
      </c>
      <c r="K17" s="64">
        <f t="shared" si="4"/>
        <v>0.45760000000000001</v>
      </c>
    </row>
    <row r="18" spans="1:11" ht="41.25" customHeight="1">
      <c r="A18" s="9">
        <f t="shared" si="2"/>
        <v>11</v>
      </c>
      <c r="B18" s="12" t="s">
        <v>32</v>
      </c>
      <c r="C18" s="9" t="s">
        <v>28</v>
      </c>
      <c r="D18" s="13">
        <v>0.05</v>
      </c>
      <c r="E18" s="13">
        <v>9456.7000000000007</v>
      </c>
      <c r="F18" s="10" t="s">
        <v>33</v>
      </c>
      <c r="G18" s="10">
        <v>12</v>
      </c>
      <c r="H18" s="14">
        <f t="shared" si="0"/>
        <v>472.83500000000004</v>
      </c>
      <c r="I18" s="14">
        <f t="shared" si="1"/>
        <v>5674.02</v>
      </c>
      <c r="J18" s="55">
        <f t="shared" si="3"/>
        <v>0.05</v>
      </c>
      <c r="K18" s="64">
        <f t="shared" si="4"/>
        <v>5.2000000000000005E-2</v>
      </c>
    </row>
    <row r="19" spans="1:11" ht="81.599999999999994" customHeight="1">
      <c r="A19" s="9">
        <f t="shared" si="2"/>
        <v>12</v>
      </c>
      <c r="B19" s="12" t="s">
        <v>34</v>
      </c>
      <c r="C19" s="9" t="s">
        <v>28</v>
      </c>
      <c r="D19" s="13">
        <v>0.08</v>
      </c>
      <c r="E19" s="13">
        <v>9456.7000000000007</v>
      </c>
      <c r="F19" s="10" t="s">
        <v>61</v>
      </c>
      <c r="G19" s="10">
        <v>12</v>
      </c>
      <c r="H19" s="14">
        <f t="shared" si="0"/>
        <v>756.53600000000006</v>
      </c>
      <c r="I19" s="14">
        <f t="shared" si="1"/>
        <v>9078.4320000000007</v>
      </c>
      <c r="J19" s="55">
        <f t="shared" si="3"/>
        <v>0.08</v>
      </c>
      <c r="K19" s="64">
        <f t="shared" si="4"/>
        <v>8.320000000000001E-2</v>
      </c>
    </row>
    <row r="20" spans="1:11" ht="31.5">
      <c r="A20" s="9">
        <f t="shared" si="2"/>
        <v>13</v>
      </c>
      <c r="B20" s="12" t="s">
        <v>35</v>
      </c>
      <c r="C20" s="9" t="s">
        <v>36</v>
      </c>
      <c r="D20" s="13">
        <v>0.4</v>
      </c>
      <c r="E20" s="13">
        <v>9456.7000000000007</v>
      </c>
      <c r="F20" s="10" t="s">
        <v>24</v>
      </c>
      <c r="G20" s="10">
        <v>12</v>
      </c>
      <c r="H20" s="14">
        <f t="shared" si="0"/>
        <v>3782.6800000000003</v>
      </c>
      <c r="I20" s="14">
        <f t="shared" si="1"/>
        <v>45392.160000000003</v>
      </c>
      <c r="J20" s="55">
        <f t="shared" si="3"/>
        <v>0.4</v>
      </c>
      <c r="K20" s="64">
        <f t="shared" si="4"/>
        <v>0.41600000000000004</v>
      </c>
    </row>
    <row r="21" spans="1:11" ht="31.5">
      <c r="A21" s="9">
        <f t="shared" si="2"/>
        <v>14</v>
      </c>
      <c r="B21" s="34" t="s">
        <v>52</v>
      </c>
      <c r="C21" s="9" t="s">
        <v>37</v>
      </c>
      <c r="D21" s="13">
        <v>1.3</v>
      </c>
      <c r="E21" s="13">
        <v>9456.7000000000007</v>
      </c>
      <c r="F21" s="16" t="s">
        <v>56</v>
      </c>
      <c r="G21" s="10">
        <v>12</v>
      </c>
      <c r="H21" s="14">
        <f t="shared" si="0"/>
        <v>12293.710000000001</v>
      </c>
      <c r="I21" s="14">
        <f t="shared" si="1"/>
        <v>147524.52000000002</v>
      </c>
      <c r="J21" s="55">
        <f t="shared" si="3"/>
        <v>1.3</v>
      </c>
      <c r="K21" s="64">
        <f t="shared" si="4"/>
        <v>1.3520000000000001</v>
      </c>
    </row>
    <row r="22" spans="1:11" ht="47.25">
      <c r="A22" s="9">
        <f t="shared" si="2"/>
        <v>15</v>
      </c>
      <c r="B22" s="34" t="s">
        <v>62</v>
      </c>
      <c r="C22" s="9" t="s">
        <v>38</v>
      </c>
      <c r="D22" s="13">
        <v>2.3000000000000003</v>
      </c>
      <c r="E22" s="13">
        <v>9456.7000000000007</v>
      </c>
      <c r="F22" s="10" t="s">
        <v>39</v>
      </c>
      <c r="G22" s="10">
        <v>12</v>
      </c>
      <c r="H22" s="14">
        <f t="shared" si="0"/>
        <v>21750.410000000003</v>
      </c>
      <c r="I22" s="14">
        <f t="shared" si="1"/>
        <v>261004.92000000004</v>
      </c>
      <c r="J22" s="55">
        <f t="shared" si="3"/>
        <v>2.3000000000000003</v>
      </c>
      <c r="K22" s="64">
        <f t="shared" si="4"/>
        <v>2.3920000000000003</v>
      </c>
    </row>
    <row r="23" spans="1:11" ht="31.5">
      <c r="A23" s="9">
        <f t="shared" si="2"/>
        <v>16</v>
      </c>
      <c r="B23" s="17" t="s">
        <v>40</v>
      </c>
      <c r="C23" s="18" t="s">
        <v>41</v>
      </c>
      <c r="D23" s="13">
        <v>6095.96</v>
      </c>
      <c r="E23" s="13">
        <v>4</v>
      </c>
      <c r="F23" s="16" t="s">
        <v>56</v>
      </c>
      <c r="G23" s="16">
        <v>12</v>
      </c>
      <c r="H23" s="14">
        <f t="shared" si="0"/>
        <v>24383.84</v>
      </c>
      <c r="I23" s="14">
        <f t="shared" si="1"/>
        <v>292606.08000000002</v>
      </c>
      <c r="J23" s="55">
        <f>I23/12/D5</f>
        <v>2.5784724058075223</v>
      </c>
      <c r="K23" s="64">
        <f t="shared" si="4"/>
        <v>2.6816113020398231</v>
      </c>
    </row>
    <row r="24" spans="1:11">
      <c r="A24" s="9">
        <f t="shared" si="2"/>
        <v>17</v>
      </c>
      <c r="B24" s="17" t="s">
        <v>42</v>
      </c>
      <c r="C24" s="18" t="s">
        <v>16</v>
      </c>
      <c r="D24" s="13">
        <v>1.6400000000000001</v>
      </c>
      <c r="E24" s="13">
        <v>9456.7000000000007</v>
      </c>
      <c r="F24" s="16" t="s">
        <v>56</v>
      </c>
      <c r="G24" s="16">
        <v>12</v>
      </c>
      <c r="H24" s="14">
        <f t="shared" si="0"/>
        <v>15508.988000000003</v>
      </c>
      <c r="I24" s="14">
        <f t="shared" si="1"/>
        <v>186107.85600000003</v>
      </c>
      <c r="J24" s="55">
        <f t="shared" si="3"/>
        <v>1.6400000000000001</v>
      </c>
      <c r="K24" s="64">
        <f t="shared" si="4"/>
        <v>1.7056000000000002</v>
      </c>
    </row>
    <row r="25" spans="1:11">
      <c r="A25" s="9">
        <f t="shared" si="2"/>
        <v>18</v>
      </c>
      <c r="B25" s="17" t="s">
        <v>43</v>
      </c>
      <c r="C25" s="18" t="s">
        <v>44</v>
      </c>
      <c r="D25" s="13">
        <v>0.13</v>
      </c>
      <c r="E25" s="13">
        <v>9456.7000000000007</v>
      </c>
      <c r="F25" s="16" t="s">
        <v>56</v>
      </c>
      <c r="G25" s="16">
        <v>12</v>
      </c>
      <c r="H25" s="14">
        <f t="shared" si="0"/>
        <v>1229.3710000000001</v>
      </c>
      <c r="I25" s="14">
        <f t="shared" si="1"/>
        <v>14752.452000000001</v>
      </c>
      <c r="J25" s="55">
        <f t="shared" si="3"/>
        <v>0.13</v>
      </c>
      <c r="K25" s="64">
        <v>0.14399999999999999</v>
      </c>
    </row>
    <row r="26" spans="1:11" ht="48.75" customHeight="1">
      <c r="A26" s="9">
        <f t="shared" si="2"/>
        <v>19</v>
      </c>
      <c r="B26" s="32" t="s">
        <v>45</v>
      </c>
      <c r="C26" s="15" t="s">
        <v>16</v>
      </c>
      <c r="D26" s="13">
        <v>1.27</v>
      </c>
      <c r="E26" s="13">
        <v>9456.7000000000007</v>
      </c>
      <c r="F26" s="16" t="s">
        <v>56</v>
      </c>
      <c r="G26" s="16">
        <v>12</v>
      </c>
      <c r="H26" s="14">
        <f t="shared" si="0"/>
        <v>12010.009000000002</v>
      </c>
      <c r="I26" s="14">
        <f t="shared" si="1"/>
        <v>144120.10800000001</v>
      </c>
      <c r="J26" s="55">
        <f t="shared" si="3"/>
        <v>1.2699999999999998</v>
      </c>
      <c r="K26" s="64">
        <f t="shared" si="4"/>
        <v>1.3207999999999998</v>
      </c>
    </row>
    <row r="27" spans="1:11" s="36" customFormat="1">
      <c r="A27" s="75" t="s">
        <v>58</v>
      </c>
      <c r="B27" s="76"/>
      <c r="C27" s="75"/>
      <c r="D27" s="75"/>
      <c r="E27" s="75"/>
      <c r="F27" s="75"/>
      <c r="G27" s="43"/>
      <c r="H27" s="44">
        <f>SUM(H8:H26)</f>
        <v>113087.686</v>
      </c>
      <c r="I27" s="44">
        <f>SUM(I8:I26)</f>
        <v>1357052.2320000003</v>
      </c>
      <c r="J27" s="56">
        <f>SUM(J8:J26)</f>
        <v>11.958472405807523</v>
      </c>
      <c r="K27" s="56">
        <f t="shared" ref="K27" si="5">SUM(K8:K26)</f>
        <v>12.445611302039824</v>
      </c>
    </row>
    <row r="28" spans="1:11" s="4" customFormat="1">
      <c r="A28" s="69" t="s">
        <v>46</v>
      </c>
      <c r="B28" s="69"/>
      <c r="C28" s="69"/>
      <c r="D28" s="69"/>
      <c r="E28" s="69"/>
      <c r="F28" s="69"/>
      <c r="G28" s="69"/>
      <c r="H28" s="69"/>
      <c r="I28" s="69"/>
      <c r="J28" s="54"/>
      <c r="K28" s="65"/>
    </row>
    <row r="29" spans="1:11" s="4" customFormat="1" ht="56.25" customHeight="1">
      <c r="A29" s="37" t="s">
        <v>5</v>
      </c>
      <c r="B29" s="37" t="s">
        <v>6</v>
      </c>
      <c r="C29" s="37" t="s">
        <v>7</v>
      </c>
      <c r="D29" s="37" t="s">
        <v>8</v>
      </c>
      <c r="E29" s="37" t="s">
        <v>9</v>
      </c>
      <c r="F29" s="38" t="s">
        <v>57</v>
      </c>
      <c r="G29" s="38"/>
      <c r="H29" s="37" t="s">
        <v>11</v>
      </c>
      <c r="I29" s="39" t="s">
        <v>10</v>
      </c>
      <c r="J29" s="48" t="s">
        <v>50</v>
      </c>
      <c r="K29" s="48" t="s">
        <v>50</v>
      </c>
    </row>
    <row r="30" spans="1:11" s="4" customFormat="1" ht="28.15" customHeight="1">
      <c r="A30" s="37">
        <v>1</v>
      </c>
      <c r="B30" s="40" t="s">
        <v>46</v>
      </c>
      <c r="C30" s="41"/>
      <c r="D30" s="20">
        <v>3.91</v>
      </c>
      <c r="E30" s="37">
        <v>9456.7000000000007</v>
      </c>
      <c r="F30" s="38" t="s">
        <v>47</v>
      </c>
      <c r="G30" s="38">
        <v>12</v>
      </c>
      <c r="H30" s="20"/>
      <c r="I30" s="20">
        <f>D30*E30*G30</f>
        <v>443708.36400000006</v>
      </c>
      <c r="J30" s="19">
        <f>I30/G30/E30</f>
        <v>3.9100000000000006</v>
      </c>
      <c r="K30" s="65">
        <f>J30*1.04</f>
        <v>4.0664000000000007</v>
      </c>
    </row>
    <row r="31" spans="1:11" s="4" customFormat="1" ht="36.6" customHeight="1">
      <c r="A31" s="37">
        <v>2</v>
      </c>
      <c r="B31" s="33" t="s">
        <v>12</v>
      </c>
      <c r="C31" s="37" t="s">
        <v>13</v>
      </c>
      <c r="D31" s="20">
        <v>14.06</v>
      </c>
      <c r="E31" s="20">
        <v>3600</v>
      </c>
      <c r="F31" s="38" t="s">
        <v>47</v>
      </c>
      <c r="G31" s="38">
        <v>1</v>
      </c>
      <c r="H31" s="20">
        <f>D31*E31</f>
        <v>50616</v>
      </c>
      <c r="I31" s="20">
        <f>H31*G31</f>
        <v>50616</v>
      </c>
      <c r="J31" s="19">
        <f>I31/12/E30</f>
        <v>0.44603297133249437</v>
      </c>
      <c r="K31" s="65">
        <f t="shared" ref="K31:K32" si="6">J31*1.04</f>
        <v>0.46387429018579418</v>
      </c>
    </row>
    <row r="32" spans="1:11" s="4" customFormat="1" ht="34.5" customHeight="1">
      <c r="A32" s="37">
        <f>A31+1</f>
        <v>3</v>
      </c>
      <c r="B32" s="33" t="s">
        <v>14</v>
      </c>
      <c r="C32" s="37" t="s">
        <v>13</v>
      </c>
      <c r="D32" s="20">
        <v>10.14</v>
      </c>
      <c r="E32" s="20">
        <v>3600</v>
      </c>
      <c r="F32" s="38" t="s">
        <v>47</v>
      </c>
      <c r="G32" s="38">
        <v>1</v>
      </c>
      <c r="H32" s="20">
        <f>D32*E32</f>
        <v>36504</v>
      </c>
      <c r="I32" s="20">
        <f>H32*G32</f>
        <v>36504</v>
      </c>
      <c r="J32" s="19">
        <f>I32/12/E30</f>
        <v>0.3216766948301204</v>
      </c>
      <c r="K32" s="65">
        <f t="shared" si="6"/>
        <v>0.33454376262332525</v>
      </c>
    </row>
    <row r="33" spans="1:12" s="42" customFormat="1">
      <c r="A33" s="75" t="s">
        <v>58</v>
      </c>
      <c r="B33" s="76"/>
      <c r="C33" s="75"/>
      <c r="D33" s="75"/>
      <c r="E33" s="75"/>
      <c r="F33" s="75"/>
      <c r="G33" s="45"/>
      <c r="H33" s="46"/>
      <c r="I33" s="47">
        <f>SUM(I30:I32)</f>
        <v>530828.36400000006</v>
      </c>
      <c r="J33" s="47">
        <f>SUM(J30:J32)</f>
        <v>4.6777096661626159</v>
      </c>
      <c r="K33" s="47">
        <f t="shared" ref="K33" si="7">SUM(K30:K32)</f>
        <v>4.8648180528091203</v>
      </c>
    </row>
    <row r="34" spans="1:12" s="36" customFormat="1">
      <c r="A34" s="75" t="s">
        <v>59</v>
      </c>
      <c r="B34" s="75"/>
      <c r="C34" s="75"/>
      <c r="D34" s="75"/>
      <c r="E34" s="75"/>
      <c r="F34" s="75"/>
      <c r="G34" s="63">
        <f>I34/12/E30</f>
        <v>16.63618207197014</v>
      </c>
      <c r="H34" s="44"/>
      <c r="I34" s="44">
        <f>I27+I33</f>
        <v>1887880.5960000004</v>
      </c>
      <c r="J34" s="56">
        <f>J27+J33</f>
        <v>16.63618207197014</v>
      </c>
      <c r="K34" s="56">
        <f t="shared" ref="K34" si="8">K27+K33</f>
        <v>17.310429354848942</v>
      </c>
      <c r="L34" s="61"/>
    </row>
    <row r="35" spans="1:12" s="49" customFormat="1">
      <c r="A35" s="69" t="s">
        <v>60</v>
      </c>
      <c r="B35" s="69"/>
      <c r="C35" s="69"/>
      <c r="D35" s="69"/>
      <c r="E35" s="69"/>
      <c r="F35" s="69"/>
      <c r="G35" s="69"/>
      <c r="H35" s="69"/>
      <c r="I35" s="69"/>
      <c r="J35" s="57"/>
      <c r="K35" s="66"/>
    </row>
    <row r="36" spans="1:12" s="4" customFormat="1" ht="63">
      <c r="A36" s="31">
        <v>1</v>
      </c>
      <c r="B36" s="33" t="s">
        <v>64</v>
      </c>
      <c r="C36" s="19" t="s">
        <v>16</v>
      </c>
      <c r="D36" s="20">
        <v>1.67</v>
      </c>
      <c r="E36" s="13">
        <v>9456.7000000000007</v>
      </c>
      <c r="F36" s="16" t="s">
        <v>27</v>
      </c>
      <c r="G36" s="62">
        <v>12</v>
      </c>
      <c r="H36" s="14">
        <f>D36*E36</f>
        <v>15792.689</v>
      </c>
      <c r="I36" s="14">
        <f>H36*G36</f>
        <v>189512.26800000001</v>
      </c>
      <c r="J36" s="55">
        <f>I36/G36/E36</f>
        <v>1.67</v>
      </c>
      <c r="K36" s="65">
        <v>1.67</v>
      </c>
    </row>
    <row r="37" spans="1:12">
      <c r="A37" s="70" t="s">
        <v>63</v>
      </c>
      <c r="B37" s="71"/>
      <c r="C37" s="71"/>
      <c r="D37" s="71"/>
      <c r="E37" s="71"/>
      <c r="F37" s="72"/>
      <c r="G37" s="50">
        <f>G34+D36</f>
        <v>18.306182071970142</v>
      </c>
      <c r="H37" s="51"/>
      <c r="I37" s="52">
        <f>I36+I34</f>
        <v>2077392.8640000003</v>
      </c>
      <c r="J37" s="58">
        <f>J36+J34</f>
        <v>18.306182071970142</v>
      </c>
      <c r="K37" s="77">
        <f>K34+K36</f>
        <v>18.980429354848944</v>
      </c>
    </row>
    <row r="38" spans="1:12" s="28" customFormat="1">
      <c r="A38" s="67"/>
      <c r="B38" s="67"/>
      <c r="C38" s="67"/>
      <c r="D38" s="67"/>
      <c r="E38" s="67"/>
      <c r="F38" s="67"/>
      <c r="G38" s="67"/>
      <c r="H38" s="67"/>
      <c r="I38" s="67"/>
      <c r="J38" s="59"/>
    </row>
    <row r="39" spans="1:12" ht="13.15" customHeight="1">
      <c r="A39" s="21" t="s">
        <v>48</v>
      </c>
      <c r="B39" s="68" t="s">
        <v>53</v>
      </c>
      <c r="C39" s="68"/>
      <c r="D39" s="68"/>
      <c r="E39" s="68"/>
      <c r="F39" s="68"/>
      <c r="G39" s="68"/>
      <c r="H39" s="68"/>
      <c r="I39" s="68"/>
    </row>
    <row r="40" spans="1:12">
      <c r="A40" s="22"/>
      <c r="B40" s="68"/>
      <c r="C40" s="68"/>
      <c r="D40" s="68"/>
      <c r="E40" s="68"/>
      <c r="F40" s="68"/>
      <c r="G40" s="68"/>
      <c r="H40" s="68"/>
      <c r="I40" s="68"/>
    </row>
    <row r="41" spans="1:12" ht="24" customHeight="1">
      <c r="A41" s="22"/>
      <c r="B41" s="68"/>
      <c r="C41" s="68"/>
      <c r="D41" s="68"/>
      <c r="E41" s="68"/>
      <c r="F41" s="68"/>
      <c r="G41" s="68"/>
      <c r="H41" s="68"/>
      <c r="I41" s="68"/>
    </row>
    <row r="42" spans="1:12">
      <c r="A42" s="22"/>
      <c r="B42" s="22"/>
      <c r="C42" s="22"/>
      <c r="D42" s="22"/>
      <c r="E42" s="22"/>
      <c r="F42" s="23"/>
      <c r="G42" s="23"/>
      <c r="H42" s="22"/>
      <c r="I42" s="22"/>
    </row>
    <row r="43" spans="1:12" s="26" customFormat="1">
      <c r="A43" s="24"/>
      <c r="B43" s="25"/>
      <c r="C43" s="24"/>
      <c r="D43" s="25" t="s">
        <v>49</v>
      </c>
      <c r="F43" s="27"/>
      <c r="G43" s="27"/>
      <c r="H43" s="24"/>
      <c r="I43" s="24"/>
      <c r="J43" s="60"/>
    </row>
    <row r="44" spans="1:12" s="26" customFormat="1" ht="37.9" customHeight="1">
      <c r="A44" s="24"/>
      <c r="B44" s="24"/>
      <c r="C44" s="24"/>
      <c r="D44" s="25"/>
      <c r="E44" s="24"/>
      <c r="F44" s="27"/>
      <c r="G44" s="27"/>
      <c r="H44" s="24"/>
      <c r="I44" s="24"/>
      <c r="J44" s="60"/>
    </row>
  </sheetData>
  <mergeCells count="10">
    <mergeCell ref="A38:I38"/>
    <mergeCell ref="B39:I41"/>
    <mergeCell ref="A28:I28"/>
    <mergeCell ref="A37:F37"/>
    <mergeCell ref="A3:K4"/>
    <mergeCell ref="A6:I6"/>
    <mergeCell ref="A27:F27"/>
    <mergeCell ref="A35:I35"/>
    <mergeCell ref="A33:F33"/>
    <mergeCell ref="A34:F34"/>
  </mergeCells>
  <pageMargins left="0.25" right="0.11811023622047245" top="0.15748031496062992" bottom="0.15748031496062992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2022-02-15T07:43:33Z</dcterms:modified>
</cp:coreProperties>
</file>