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Мервинская 164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35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9" i="1"/>
  <c r="C5" i="1"/>
  <c r="C4" i="1"/>
  <c r="C36" i="1" l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<sst xmlns="http://schemas.openxmlformats.org/spreadsheetml/2006/main" count="38" uniqueCount="33">
  <si>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Мервинская д. 164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</si>
  <si>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</si>
  <si>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</si>
  <si>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</si>
  <si>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</si>
  <si>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</si>
  <si>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</si>
  <si>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</si>
  <si>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</si>
  <si>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</si>
  <si>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</si>
  <si>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</si>
  <si>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</si>
  <si>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</si>
  <si>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</si>
  <si>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кирпичного или каменного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</si>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</sst>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name val="Times New Roman"/>
      <family val="1"/>
      <charset val="204"/>
    </font>
    <font>
      <sz val="14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 applyAlignment="1"/>
    <xf numFmtId="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/>
    </xf>
    <xf numFmtId="0" fontId="3" fillId="2" borderId="0" xfId="0" applyFont="1" applyFill="1"/>
    <xf numFmtId="0" fontId="12" fillId="2" borderId="1" xfId="0" applyFont="1" applyFill="1" applyBorder="1" applyAlignment="1">
      <alignment horizontal="justify"/>
    </xf>
    <xf numFmtId="0" fontId="5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0" fontId="12" fillId="2" borderId="0" xfId="0" applyFont="1" applyFill="1" applyAlignment="1"/>
    <xf numFmtId="0" fontId="0" fillId="2" borderId="0" xfId="0" applyFill="1" applyAlignment="1"/>
    <xf numFmtId="4" fontId="0" fillId="2" borderId="0" xfId="0" applyNumberFormat="1" applyFill="1" applyAlignment="1">
      <alignment horizontal="center" vertical="center"/>
    </xf>
    <xf numFmtId="0" fontId="12" fillId="2" borderId="0" xfId="0" applyFont="1" applyFill="1" applyAlignment="1">
      <alignment horizontal="justify"/>
    </xf>
    <xf numFmtId="0" fontId="12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2;&#1077;&#1088;&#1074;&#1080;&#1085;&#1089;&#1082;&#1072;&#1103;%20164/&#1084;&#1077;&#1088;&#1074;&#1080;&#1085;&#1089;&#1082;&#1072;&#1103;%2016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2103.136</v>
          </cell>
        </row>
        <row r="10">
          <cell r="G10">
            <v>525.78399999999999</v>
          </cell>
        </row>
        <row r="11">
          <cell r="G11">
            <v>985.84500000000003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1248.7370000000001</v>
          </cell>
        </row>
        <row r="15">
          <cell r="G15">
            <v>1117.2910000000002</v>
          </cell>
        </row>
        <row r="16">
          <cell r="G16">
            <v>1183.0139999999999</v>
          </cell>
        </row>
        <row r="17">
          <cell r="G17">
            <v>3286.15</v>
          </cell>
        </row>
        <row r="18">
          <cell r="G18">
            <v>2760.366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3483.3190000000004</v>
          </cell>
        </row>
        <row r="22">
          <cell r="G22">
            <v>9595.5580000000009</v>
          </cell>
        </row>
        <row r="23">
          <cell r="G23">
            <v>18731.055</v>
          </cell>
        </row>
        <row r="24">
          <cell r="G24">
            <v>7952.4830000000002</v>
          </cell>
        </row>
        <row r="25">
          <cell r="G25">
            <v>854.399</v>
          </cell>
        </row>
        <row r="26">
          <cell r="G26">
            <v>8083.9290000000001</v>
          </cell>
        </row>
        <row r="27">
          <cell r="G27">
            <v>9989.8960000000006</v>
          </cell>
        </row>
        <row r="28">
          <cell r="G28">
            <v>73478.334000000017</v>
          </cell>
        </row>
        <row r="31">
          <cell r="G31">
            <v>10035.9</v>
          </cell>
        </row>
      </sheetData>
      <sheetData sheetId="1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9989.8960000000006</v>
          </cell>
        </row>
        <row r="28">
          <cell r="G28">
            <v>86820.103000000017</v>
          </cell>
        </row>
        <row r="31">
          <cell r="G31">
            <v>5332.1799999999994</v>
          </cell>
        </row>
      </sheetData>
      <sheetData sheetId="2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9989.8960000000006</v>
          </cell>
        </row>
        <row r="28">
          <cell r="G28">
            <v>86820.103000000017</v>
          </cell>
        </row>
        <row r="31">
          <cell r="G31">
            <v>25700.41</v>
          </cell>
        </row>
      </sheetData>
      <sheetData sheetId="3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9989.8960000000006</v>
          </cell>
        </row>
        <row r="28">
          <cell r="G28">
            <v>86820.103000000017</v>
          </cell>
        </row>
        <row r="31">
          <cell r="G31">
            <v>21705.34</v>
          </cell>
        </row>
      </sheetData>
      <sheetData sheetId="4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9989.8960000000006</v>
          </cell>
        </row>
        <row r="28">
          <cell r="G28">
            <v>86820.103000000017</v>
          </cell>
        </row>
        <row r="31">
          <cell r="G31">
            <v>5129.34</v>
          </cell>
        </row>
      </sheetData>
      <sheetData sheetId="5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9989.8960000000006</v>
          </cell>
        </row>
        <row r="28">
          <cell r="G28">
            <v>86820.103000000017</v>
          </cell>
        </row>
        <row r="31">
          <cell r="G31">
            <v>4883.07</v>
          </cell>
        </row>
      </sheetData>
      <sheetData sheetId="6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10581.403</v>
          </cell>
        </row>
        <row r="28">
          <cell r="G28">
            <v>87411.6</v>
          </cell>
        </row>
        <row r="31">
          <cell r="G31">
            <v>9365.23</v>
          </cell>
        </row>
      </sheetData>
      <sheetData sheetId="7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10581.403</v>
          </cell>
        </row>
        <row r="28">
          <cell r="G28">
            <v>87411.6</v>
          </cell>
        </row>
        <row r="31">
          <cell r="G31">
            <v>115.5</v>
          </cell>
        </row>
        <row r="32">
          <cell r="G32">
            <v>39801.048000000003</v>
          </cell>
        </row>
        <row r="33">
          <cell r="G33">
            <v>28704.312000000002</v>
          </cell>
        </row>
      </sheetData>
      <sheetData sheetId="8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10581.403</v>
          </cell>
        </row>
        <row r="28">
          <cell r="G28">
            <v>87411.6</v>
          </cell>
        </row>
        <row r="31">
          <cell r="G31">
            <v>11017.69</v>
          </cell>
        </row>
      </sheetData>
      <sheetData sheetId="9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10581.403</v>
          </cell>
        </row>
        <row r="28">
          <cell r="G28">
            <v>87411.6</v>
          </cell>
        </row>
        <row r="31">
          <cell r="G31">
            <v>10288.76</v>
          </cell>
        </row>
      </sheetData>
      <sheetData sheetId="10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10581.403</v>
          </cell>
        </row>
        <row r="28">
          <cell r="G28">
            <v>87411.6</v>
          </cell>
        </row>
        <row r="31">
          <cell r="G31">
            <v>7478.02</v>
          </cell>
        </row>
      </sheetData>
      <sheetData sheetId="11">
        <row r="9">
          <cell r="G9">
            <v>2168.8590000000004</v>
          </cell>
        </row>
        <row r="10">
          <cell r="G10">
            <v>525.78399999999999</v>
          </cell>
        </row>
        <row r="11">
          <cell r="G11">
            <v>1051.568</v>
          </cell>
        </row>
        <row r="12">
          <cell r="G12">
            <v>460.06100000000004</v>
          </cell>
        </row>
        <row r="13">
          <cell r="G13">
            <v>262.892</v>
          </cell>
        </row>
        <row r="14">
          <cell r="G14">
            <v>1314.46</v>
          </cell>
        </row>
        <row r="15">
          <cell r="G15">
            <v>1183.0139999999999</v>
          </cell>
        </row>
        <row r="16">
          <cell r="G16">
            <v>1248.7370000000001</v>
          </cell>
        </row>
        <row r="17">
          <cell r="G17">
            <v>3417.596</v>
          </cell>
        </row>
        <row r="18">
          <cell r="G18">
            <v>2891.8119999999999</v>
          </cell>
        </row>
        <row r="19">
          <cell r="G19">
            <v>328.61500000000001</v>
          </cell>
        </row>
        <row r="20">
          <cell r="G20">
            <v>525.78399999999999</v>
          </cell>
        </row>
        <row r="21">
          <cell r="G21">
            <v>3614.7650000000003</v>
          </cell>
        </row>
        <row r="22">
          <cell r="G22">
            <v>20505.576000000001</v>
          </cell>
        </row>
        <row r="23">
          <cell r="G23">
            <v>19388.285000000003</v>
          </cell>
        </row>
        <row r="24">
          <cell r="G24">
            <v>8741.1590000000015</v>
          </cell>
        </row>
        <row r="25">
          <cell r="G25">
            <v>854.399</v>
          </cell>
        </row>
        <row r="26">
          <cell r="G26">
            <v>8346.8209999999999</v>
          </cell>
        </row>
        <row r="27">
          <cell r="G27">
            <v>10581.403</v>
          </cell>
        </row>
        <row r="28">
          <cell r="G28">
            <v>87411.6</v>
          </cell>
        </row>
        <row r="31">
          <cell r="G31">
            <v>16973.600000000002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view="pageBreakPreview" topLeftCell="B1" zoomScale="70" zoomScaleNormal="85" zoomScaleSheetLayoutView="70" workbookViewId="0">
      <selection activeCell="C20" sqref="C20"/>
    </sheetView>
  </sheetViews>
  <sheetFormatPr defaultColWidth="8.85546875" defaultRowHeight="15.75" x14ac:dyDescent="0.25"/>
  <cols>
    <col min="1" max="1" width="5.85546875" style="15" customWidth="1"/>
    <col min="2" max="2" width="82.28515625" style="15" customWidth="1"/>
    <col min="3" max="3" width="43.5703125" style="44" customWidth="1"/>
    <col min="4" max="16384" width="8.85546875" style="15"/>
  </cols>
  <sheetData>
    <row r="1" spans="1:3" s="1" customFormat="1" x14ac:dyDescent="0.25">
      <c r="C1" s="2"/>
    </row>
    <row r="2" spans="1:3" s="3" customFormat="1" ht="48" customHeight="1" x14ac:dyDescent="0.25">
      <c r="B2" s="4" t="s">
        <v>0</v>
      </c>
      <c r="C2" s="5"/>
    </row>
    <row r="3" spans="1:3" s="3" customFormat="1" x14ac:dyDescent="0.25">
      <c r="C3" s="6"/>
    </row>
    <row r="4" spans="1:3" s="1" customFormat="1" ht="34.5" customHeight="1" x14ac:dyDescent="0.25">
      <c r="A4" s="7">
        <v>1</v>
      </c>
      <c r="B4" s="8" t="s">
        <v>1</v>
      </c>
      <c r="C4" s="9">
        <f>1123921.14+79023.85</f>
        <v>1202944.99</v>
      </c>
    </row>
    <row r="5" spans="1:3" s="1" customFormat="1" ht="38.450000000000003" customHeight="1" x14ac:dyDescent="0.25">
      <c r="A5" s="10">
        <v>2</v>
      </c>
      <c r="B5" s="8" t="s">
        <v>2</v>
      </c>
      <c r="C5" s="11">
        <f>1127258.83+78777.93</f>
        <v>1206036.76</v>
      </c>
    </row>
    <row r="6" spans="1:3" s="1" customFormat="1" ht="27" customHeight="1" x14ac:dyDescent="0.25">
      <c r="A6" s="10">
        <v>3</v>
      </c>
      <c r="B6" s="8" t="s">
        <v>3</v>
      </c>
      <c r="C6" s="11">
        <v>192694.85</v>
      </c>
    </row>
    <row r="7" spans="1:3" s="1" customFormat="1" ht="27" customHeight="1" x14ac:dyDescent="0.25">
      <c r="A7" s="10">
        <v>4</v>
      </c>
      <c r="B7" s="8" t="s">
        <v>4</v>
      </c>
      <c r="C7" s="12">
        <v>1</v>
      </c>
    </row>
    <row r="8" spans="1:3" ht="53.45" customHeight="1" x14ac:dyDescent="0.25">
      <c r="A8" s="13" t="s">
        <v>5</v>
      </c>
      <c r="B8" s="13" t="s">
        <v>6</v>
      </c>
      <c r="C8" s="14" t="s">
        <v>7</v>
      </c>
    </row>
    <row r="9" spans="1:3" ht="31.5" x14ac:dyDescent="0.25">
      <c r="A9" s="16">
        <v>1</v>
      </c>
      <c r="B9" s="17" t="s">
        <v>8</v>
      </c>
      <c r="C9" s="18">
        <f>SUM([1]январь!G9+[1]февраль!G9+[1]март!G9+[1]апрель!G9+[1]май!G9+[1]июнь!G9+[1]июль!G9+[1]август!G9+[1]сент!G9+[1]окт!G9+[1]ноя!G9+[1]дек!G9)</f>
        <v>25960.585000000006</v>
      </c>
    </row>
    <row r="10" spans="1:3" x14ac:dyDescent="0.25">
      <c r="A10" s="16">
        <f t="shared" ref="A10:A27" si="0">A9+1</f>
        <v>2</v>
      </c>
      <c r="B10" s="17" t="s">
        <v>9</v>
      </c>
      <c r="C10" s="18">
        <f>SUM([1]январь!G10+[1]февраль!G10+[1]март!G10+[1]апрель!G10+[1]май!G10+[1]июнь!G10+[1]июль!G10+[1]август!G10+[1]сент!G10+[1]окт!G10+[1]ноя!G10+[1]дек!G10)</f>
        <v>6309.4079999999985</v>
      </c>
    </row>
    <row r="11" spans="1:3" x14ac:dyDescent="0.25">
      <c r="A11" s="16">
        <f t="shared" si="0"/>
        <v>3</v>
      </c>
      <c r="B11" s="17" t="s">
        <v>10</v>
      </c>
      <c r="C11" s="18">
        <f>SUM([1]январь!G11+[1]февраль!G11+[1]март!G11+[1]апрель!G11+[1]май!G11+[1]июнь!G11+[1]июль!G11+[1]август!G11+[1]сент!G11+[1]окт!G11+[1]ноя!G11+[1]дек!G11)</f>
        <v>12553.092999999997</v>
      </c>
    </row>
    <row r="12" spans="1:3" ht="64.5" customHeight="1" x14ac:dyDescent="0.25">
      <c r="A12" s="16">
        <f t="shared" si="0"/>
        <v>4</v>
      </c>
      <c r="B12" s="17" t="s">
        <v>11</v>
      </c>
      <c r="C12" s="18">
        <f>SUM([1]январь!G12+[1]февраль!G12+[1]март!G12+[1]апрель!G12+[1]май!G12+[1]июнь!G12+[1]июль!G12+[1]август!G12+[1]сент!G12+[1]окт!G12+[1]ноя!G12+[1]дек!G12)</f>
        <v>5520.732</v>
      </c>
    </row>
    <row r="13" spans="1:3" x14ac:dyDescent="0.25">
      <c r="A13" s="16">
        <f t="shared" si="0"/>
        <v>5</v>
      </c>
      <c r="B13" s="17" t="s">
        <v>12</v>
      </c>
      <c r="C13" s="18">
        <f>SUM([1]январь!G13+[1]февраль!G13+[1]март!G13+[1]апрель!G13+[1]май!G13+[1]июнь!G13+[1]июль!G13+[1]август!G13+[1]сент!G13+[1]окт!G13+[1]ноя!G13+[1]дек!G13)</f>
        <v>3154.7039999999993</v>
      </c>
    </row>
    <row r="14" spans="1:3" ht="31.5" x14ac:dyDescent="0.25">
      <c r="A14" s="16">
        <f t="shared" si="0"/>
        <v>6</v>
      </c>
      <c r="B14" s="17" t="s">
        <v>13</v>
      </c>
      <c r="C14" s="18">
        <f>SUM([1]январь!G14+[1]февраль!G14+[1]март!G14+[1]апрель!G14+[1]май!G14+[1]июнь!G14+[1]июль!G14+[1]август!G14+[1]сент!G14+[1]окт!G14+[1]ноя!G14+[1]дек!G14)</f>
        <v>15707.796999999995</v>
      </c>
    </row>
    <row r="15" spans="1:3" x14ac:dyDescent="0.25">
      <c r="A15" s="16">
        <f t="shared" si="0"/>
        <v>7</v>
      </c>
      <c r="B15" s="17" t="s">
        <v>14</v>
      </c>
      <c r="C15" s="18">
        <f>SUM([1]январь!G15+[1]февраль!G15+[1]март!G15+[1]апрель!G15+[1]май!G15+[1]июнь!G15+[1]июль!G15+[1]август!G15+[1]сент!G15+[1]окт!G15+[1]ноя!G15+[1]дек!G15)</f>
        <v>14130.444999999996</v>
      </c>
    </row>
    <row r="16" spans="1:3" x14ac:dyDescent="0.25">
      <c r="A16" s="16">
        <f t="shared" si="0"/>
        <v>8</v>
      </c>
      <c r="B16" s="17" t="s">
        <v>15</v>
      </c>
      <c r="C16" s="18">
        <f>SUM([1]январь!G16+[1]февраль!G16+[1]март!G16+[1]апрель!G16+[1]май!G16+[1]июнь!G16+[1]июль!G16+[1]август!G16+[1]сент!G16+[1]окт!G16+[1]ноя!G16+[1]дек!G16)</f>
        <v>14919.121000000006</v>
      </c>
    </row>
    <row r="17" spans="1:3" ht="33" customHeight="1" x14ac:dyDescent="0.25">
      <c r="A17" s="16">
        <f t="shared" si="0"/>
        <v>9</v>
      </c>
      <c r="B17" s="17" t="s">
        <v>16</v>
      </c>
      <c r="C17" s="18">
        <f>SUM([1]январь!G17+[1]февраль!G17+[1]март!G17+[1]апрель!G17+[1]май!G17+[1]июнь!G17+[1]июль!G17+[1]август!G17+[1]сент!G17+[1]окт!G17+[1]ноя!G17+[1]дек!G17)</f>
        <v>40879.705999999998</v>
      </c>
    </row>
    <row r="18" spans="1:3" ht="33" customHeight="1" x14ac:dyDescent="0.25">
      <c r="A18" s="16">
        <f t="shared" si="0"/>
        <v>10</v>
      </c>
      <c r="B18" s="17" t="s">
        <v>17</v>
      </c>
      <c r="C18" s="18">
        <f>SUM([1]январь!G18+[1]февраль!G18+[1]март!G18+[1]апрель!G18+[1]май!G18+[1]июнь!G18+[1]июль!G18+[1]август!G18+[1]сент!G18+[1]окт!G18+[1]ноя!G18+[1]дек!G18)</f>
        <v>34570.297999999988</v>
      </c>
    </row>
    <row r="19" spans="1:3" ht="41.25" customHeight="1" x14ac:dyDescent="0.25">
      <c r="A19" s="16">
        <f t="shared" si="0"/>
        <v>11</v>
      </c>
      <c r="B19" s="17" t="s">
        <v>18</v>
      </c>
      <c r="C19" s="18">
        <f>SUM([1]январь!G19+[1]февраль!G19+[1]март!G19+[1]апрель!G19+[1]май!G19+[1]июнь!G19+[1]июль!G19+[1]август!G19+[1]сент!G19+[1]окт!G19+[1]ноя!G19+[1]дек!G19)</f>
        <v>3943.3799999999992</v>
      </c>
    </row>
    <row r="20" spans="1:3" ht="96.75" customHeight="1" x14ac:dyDescent="0.25">
      <c r="A20" s="16">
        <f t="shared" si="0"/>
        <v>12</v>
      </c>
      <c r="B20" s="17" t="s">
        <v>19</v>
      </c>
      <c r="C20" s="18">
        <f>SUM([1]январь!G20+[1]февраль!G20+[1]март!G20+[1]апрель!G20+[1]май!G20+[1]июнь!G20+[1]июль!G20+[1]август!G20+[1]сент!G20+[1]окт!G20+[1]ноя!G20+[1]дек!G20)</f>
        <v>6309.4079999999985</v>
      </c>
    </row>
    <row r="21" spans="1:3" x14ac:dyDescent="0.25">
      <c r="A21" s="16">
        <f t="shared" si="0"/>
        <v>13</v>
      </c>
      <c r="B21" s="17" t="s">
        <v>20</v>
      </c>
      <c r="C21" s="18">
        <f>SUM([1]январь!G21+[1]февраль!G21+[1]март!G21+[1]апрель!G21+[1]май!G21+[1]июнь!G21+[1]июль!G21+[1]август!G21+[1]сент!G21+[1]окт!G21+[1]ноя!G21+[1]дек!G21)</f>
        <v>43245.733999999997</v>
      </c>
    </row>
    <row r="22" spans="1:3" x14ac:dyDescent="0.25">
      <c r="A22" s="16">
        <f t="shared" si="0"/>
        <v>14</v>
      </c>
      <c r="B22" s="17" t="s">
        <v>21</v>
      </c>
      <c r="C22" s="18">
        <f>SUM([1]январь!G22+[1]февраль!G22+[1]март!G22+[1]апрель!G22+[1]май!G22+[1]июнь!G22+[1]июль!G22+[1]август!G22+[1]сент!G22+[1]окт!G22+[1]ноя!G22+[1]дек!G22)</f>
        <v>235156.89400000003</v>
      </c>
    </row>
    <row r="23" spans="1:3" ht="31.5" x14ac:dyDescent="0.25">
      <c r="A23" s="16">
        <f t="shared" si="0"/>
        <v>15</v>
      </c>
      <c r="B23" s="17" t="s">
        <v>22</v>
      </c>
      <c r="C23" s="18">
        <f>SUM([1]январь!G23+[1]февраль!G23+[1]март!G23+[1]апрель!G23+[1]май!G23+[1]июнь!G23+[1]июль!G23+[1]август!G23+[1]сент!G23+[1]окт!G23+[1]ноя!G23+[1]дек!G23)</f>
        <v>232002.19000000003</v>
      </c>
    </row>
    <row r="24" spans="1:3" x14ac:dyDescent="0.25">
      <c r="A24" s="16">
        <f t="shared" si="0"/>
        <v>16</v>
      </c>
      <c r="B24" s="19" t="s">
        <v>23</v>
      </c>
      <c r="C24" s="18">
        <f>SUM([1]январь!G24+[1]февраль!G24+[1]март!G24+[1]апрель!G24+[1]май!G24+[1]июнь!G24+[1]июль!G24+[1]август!G24+[1]сент!G24+[1]окт!G24+[1]ноя!G24+[1]дек!G24)</f>
        <v>104105.232</v>
      </c>
    </row>
    <row r="25" spans="1:3" x14ac:dyDescent="0.25">
      <c r="A25" s="16">
        <f t="shared" si="0"/>
        <v>17</v>
      </c>
      <c r="B25" s="19" t="s">
        <v>24</v>
      </c>
      <c r="C25" s="18">
        <f>SUM([1]январь!G25+[1]февраль!G25+[1]март!G25+[1]апрель!G25+[1]май!G25+[1]июнь!G25+[1]июль!G25+[1]август!G25+[1]сент!G25+[1]окт!G25+[1]ноя!G25+[1]дек!G25)</f>
        <v>10252.788</v>
      </c>
    </row>
    <row r="26" spans="1:3" ht="48.75" customHeight="1" x14ac:dyDescent="0.25">
      <c r="A26" s="16">
        <f t="shared" si="0"/>
        <v>18</v>
      </c>
      <c r="B26" s="20" t="s">
        <v>25</v>
      </c>
      <c r="C26" s="18">
        <f>SUM([1]январь!G26+[1]февраль!G26+[1]март!G26+[1]апрель!G26+[1]май!G26+[1]июнь!G26+[1]июль!G26+[1]август!G26+[1]сент!G26+[1]окт!G26+[1]ноя!G26+[1]дек!G26)</f>
        <v>99898.959999999977</v>
      </c>
    </row>
    <row r="27" spans="1:3" ht="31.5" x14ac:dyDescent="0.25">
      <c r="A27" s="16">
        <f t="shared" si="0"/>
        <v>19</v>
      </c>
      <c r="B27" s="17" t="s">
        <v>26</v>
      </c>
      <c r="C27" s="18">
        <f>SUM([1]январь!G27+[1]февраль!G27+[1]март!G27+[1]апрель!G27+[1]май!G27+[1]июнь!G27+[1]июль!G27+[1]август!G27+[1]сент!G27+[1]окт!G27+[1]ноя!G27+[1]дек!G27)</f>
        <v>123427.79400000004</v>
      </c>
    </row>
    <row r="28" spans="1:3" s="23" customFormat="1" x14ac:dyDescent="0.25">
      <c r="A28" s="21" t="s">
        <v>27</v>
      </c>
      <c r="B28" s="22"/>
      <c r="C28" s="18">
        <f>SUM([1]январь!G28+[1]февраль!G28+[1]март!G28+[1]апрель!G28+[1]май!G28+[1]июнь!G28+[1]июль!G28+[1]август!G28+[1]сент!G28+[1]окт!G28+[1]ноя!G28+[1]дек!G28)</f>
        <v>1032048.4489999999</v>
      </c>
    </row>
    <row r="29" spans="1:3" s="1" customFormat="1" x14ac:dyDescent="0.25">
      <c r="A29" s="24" t="s">
        <v>28</v>
      </c>
      <c r="B29" s="24"/>
      <c r="C29" s="18"/>
    </row>
    <row r="30" spans="1:3" ht="56.25" customHeight="1" x14ac:dyDescent="0.25">
      <c r="A30" s="13" t="s">
        <v>5</v>
      </c>
      <c r="B30" s="13" t="s">
        <v>6</v>
      </c>
      <c r="C30" s="14" t="s">
        <v>7</v>
      </c>
    </row>
    <row r="31" spans="1:3" ht="28.15" customHeight="1" x14ac:dyDescent="0.25">
      <c r="A31" s="16">
        <v>1</v>
      </c>
      <c r="B31" s="25" t="s">
        <v>28</v>
      </c>
      <c r="C31" s="18">
        <f>SUM([1]январь!G31+[1]февраль!G31+[1]март!G31+[1]апрель!G31+[1]май!G31+[1]июнь!G31+[1]июль!G31+[1]август!G31+[1]сент!G31+[1]окт!G31+[1]ноя!G31+[1]дек!G31)</f>
        <v>128025.04</v>
      </c>
    </row>
    <row r="32" spans="1:3" ht="36.6" customHeight="1" x14ac:dyDescent="0.25">
      <c r="A32" s="16">
        <v>2</v>
      </c>
      <c r="B32" s="17" t="s">
        <v>29</v>
      </c>
      <c r="C32" s="18">
        <f>[1]август!G32</f>
        <v>39801.048000000003</v>
      </c>
    </row>
    <row r="33" spans="1:3" ht="34.5" customHeight="1" x14ac:dyDescent="0.25">
      <c r="A33" s="16">
        <f>A32+1</f>
        <v>3</v>
      </c>
      <c r="B33" s="17" t="s">
        <v>30</v>
      </c>
      <c r="C33" s="18">
        <f>[1]август!G33</f>
        <v>28704.312000000002</v>
      </c>
    </row>
    <row r="34" spans="1:3" s="27" customFormat="1" x14ac:dyDescent="0.25">
      <c r="A34" s="26" t="s">
        <v>27</v>
      </c>
      <c r="B34" s="26"/>
      <c r="C34" s="18">
        <f>SUM(C31:C33)</f>
        <v>196530.4</v>
      </c>
    </row>
    <row r="35" spans="1:3" s="23" customFormat="1" x14ac:dyDescent="0.25">
      <c r="A35" s="21" t="s">
        <v>31</v>
      </c>
      <c r="B35" s="21"/>
      <c r="C35" s="18">
        <f>C34+C28</f>
        <v>1228578.8489999999</v>
      </c>
    </row>
    <row r="36" spans="1:3" s="1" customFormat="1" ht="16.149999999999999" customHeight="1" x14ac:dyDescent="0.3">
      <c r="A36" s="28"/>
      <c r="B36" s="29" t="s">
        <v>32</v>
      </c>
      <c r="C36" s="30">
        <f>C4-C35</f>
        <v>-25633.858999999939</v>
      </c>
    </row>
    <row r="37" spans="1:3" s="1" customFormat="1" ht="27.75" customHeight="1" x14ac:dyDescent="0.3">
      <c r="A37" s="31"/>
      <c r="B37" s="32"/>
      <c r="C37" s="33"/>
    </row>
    <row r="38" spans="1:3" s="1" customFormat="1" ht="21.75" customHeight="1" x14ac:dyDescent="0.3">
      <c r="A38" s="34"/>
      <c r="B38" s="35"/>
      <c r="C38" s="36"/>
    </row>
    <row r="39" spans="1:3" s="1" customFormat="1" ht="27" customHeight="1" x14ac:dyDescent="0.3">
      <c r="A39" s="37"/>
      <c r="B39" s="35"/>
      <c r="C39" s="36"/>
    </row>
    <row r="40" spans="1:3" s="1" customFormat="1" ht="41.25" customHeight="1" x14ac:dyDescent="0.3">
      <c r="A40" s="31"/>
      <c r="B40" s="32"/>
      <c r="C40" s="33"/>
    </row>
    <row r="41" spans="1:3" s="1" customFormat="1" ht="14.25" customHeight="1" x14ac:dyDescent="0.3">
      <c r="A41" s="31"/>
      <c r="B41" s="32"/>
      <c r="C41" s="33"/>
    </row>
    <row r="42" spans="1:3" s="39" customFormat="1" ht="18.75" x14ac:dyDescent="0.3">
      <c r="A42" s="37"/>
      <c r="B42" s="38"/>
      <c r="C42" s="6"/>
    </row>
    <row r="43" spans="1:3" s="39" customFormat="1" ht="25.5" customHeight="1" x14ac:dyDescent="0.3">
      <c r="A43" s="40"/>
      <c r="B43" s="38"/>
      <c r="C43" s="6"/>
    </row>
    <row r="44" spans="1:3" s="1" customFormat="1" ht="18.75" x14ac:dyDescent="0.3">
      <c r="B44" s="41"/>
      <c r="C44" s="42"/>
    </row>
    <row r="45" spans="1:3" s="1" customFormat="1" ht="18.75" x14ac:dyDescent="0.3">
      <c r="B45" s="41"/>
      <c r="C45" s="42"/>
    </row>
    <row r="46" spans="1:3" s="1" customFormat="1" ht="18" x14ac:dyDescent="0.25">
      <c r="B46" s="43"/>
      <c r="C46" s="44"/>
    </row>
    <row r="47" spans="1:3" s="1" customFormat="1" ht="18" x14ac:dyDescent="0.25">
      <c r="B47" s="43"/>
      <c r="C47" s="44"/>
    </row>
    <row r="48" spans="1:3" s="1" customFormat="1" x14ac:dyDescent="0.25">
      <c r="C48" s="44"/>
    </row>
    <row r="49" spans="3:3" s="1" customFormat="1" x14ac:dyDescent="0.25">
      <c r="C49" s="44"/>
    </row>
    <row r="50" spans="3:3" s="1" customFormat="1" x14ac:dyDescent="0.25">
      <c r="C50" s="44"/>
    </row>
    <row r="51" spans="3:3" s="1" customFormat="1" x14ac:dyDescent="0.25">
      <c r="C51" s="44"/>
    </row>
    <row r="52" spans="3:3" s="1" customFormat="1" x14ac:dyDescent="0.25">
      <c r="C52" s="44"/>
    </row>
    <row r="53" spans="3:3" s="1" customFormat="1" x14ac:dyDescent="0.25">
      <c r="C53" s="44"/>
    </row>
    <row r="54" spans="3:3" s="1" customFormat="1" x14ac:dyDescent="0.25">
      <c r="C54" s="44"/>
    </row>
    <row r="55" spans="3:3" s="1" customFormat="1" x14ac:dyDescent="0.25">
      <c r="C55" s="44"/>
    </row>
    <row r="56" spans="3:3" s="1" customFormat="1" x14ac:dyDescent="0.25">
      <c r="C56" s="44"/>
    </row>
    <row r="57" spans="3:3" s="1" customFormat="1" x14ac:dyDescent="0.25">
      <c r="C57" s="44"/>
    </row>
    <row r="58" spans="3:3" s="1" customFormat="1" x14ac:dyDescent="0.25">
      <c r="C58" s="44"/>
    </row>
    <row r="59" spans="3:3" s="1" customFormat="1" x14ac:dyDescent="0.25">
      <c r="C59" s="44"/>
    </row>
    <row r="60" spans="3:3" s="1" customFormat="1" x14ac:dyDescent="0.25">
      <c r="C60" s="44"/>
    </row>
  </sheetData>
  <mergeCells count="4">
    <mergeCell ref="B2:C2"/>
    <mergeCell ref="A28:B28"/>
    <mergeCell ref="A34:B34"/>
    <mergeCell ref="A35:B35"/>
  </mergeCells>
  <pageMargins left="0.51181102362204722" right="0.51181102362204722" top="0.15748031496062992" bottom="0.23622047244094491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2022-02-28T06:48:49Z</dcterms:created>
  <dcterms:modified xsi:type="dcterms:W3CDTF">2022-02-28T06:49:16Z</dcterms:modified>
</cp:coreProperties>
</file>